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330_調達・派遣業務部\2_部内全員\320_契約第三課\02_一般契約\00_担当者フォルダ\00_竹田\担当部署\総務部\総務課\【20a01201】2021～2023年度定期刊行物・研修教材の国内・海外向け配送及びその他の書類・荷物の海外向け配送業務（単価契約）\公告\"/>
    </mc:Choice>
  </mc:AlternateContent>
  <bookViews>
    <workbookView xWindow="0" yWindow="460" windowWidth="28800" windowHeight="12030"/>
  </bookViews>
  <sheets>
    <sheet name="年間予測 (サイズ・重量・回数・部数)" sheetId="13" r:id="rId1"/>
    <sheet name="①mundi（和）" sheetId="1" r:id="rId2"/>
    <sheet name="②JICA'ｓ　World（英）" sheetId="2" r:id="rId3"/>
    <sheet name="③年報（和）" sheetId="3" r:id="rId4"/>
    <sheet name="④年報（英）" sheetId="4" r:id="rId5"/>
    <sheet name="⑤クロス国内（通常号）" sheetId="7" r:id="rId6"/>
    <sheet name="⑥クロス＆新聞在外（通常号）" sheetId="8" r:id="rId7"/>
    <sheet name="⑦クロス国内（増刊号）" sheetId="9" r:id="rId8"/>
    <sheet name="⑧研修オリエンテーション資料" sheetId="10" r:id="rId9"/>
    <sheet name="⑨青年研修用教材" sheetId="11" r:id="rId10"/>
    <sheet name="⑩プリ用物品" sheetId="12" r:id="rId11"/>
  </sheets>
  <definedNames>
    <definedName name="_xlnm.Print_Area" localSheetId="1">'①mundi（和）'!$A$1:$M$77</definedName>
    <definedName name="_xlnm.Print_Area" localSheetId="5">'⑤クロス国内（通常号）'!$A$1:$E$11</definedName>
    <definedName name="_xlnm.Print_Area" localSheetId="10">⑩プリ用物品!$A$1:$G$24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3" l="1"/>
  <c r="F7" i="13" l="1"/>
  <c r="F6" i="13"/>
  <c r="F5" i="13"/>
  <c r="C5" i="1" l="1"/>
  <c r="C4" i="1"/>
  <c r="C3" i="1"/>
  <c r="C28" i="9"/>
  <c r="C9" i="9"/>
  <c r="L47" i="8"/>
  <c r="C9" i="7"/>
  <c r="C30" i="9" l="1"/>
  <c r="G5" i="13"/>
  <c r="G11" i="13"/>
  <c r="G10" i="13"/>
  <c r="G9" i="13"/>
  <c r="G8" i="13"/>
  <c r="G7" i="13"/>
  <c r="G6" i="13"/>
  <c r="G24" i="12" l="1"/>
  <c r="F24" i="12"/>
  <c r="E24" i="12"/>
  <c r="D24" i="12"/>
  <c r="C24" i="12"/>
  <c r="B24" i="12"/>
  <c r="E20" i="11"/>
  <c r="M130" i="10"/>
  <c r="L130" i="10"/>
  <c r="K130" i="10"/>
  <c r="J130" i="10"/>
  <c r="I130" i="10"/>
  <c r="H130" i="10"/>
  <c r="G130" i="10"/>
  <c r="F130" i="10"/>
  <c r="E130" i="10"/>
  <c r="D130" i="10"/>
  <c r="C130" i="10"/>
  <c r="B130" i="10"/>
  <c r="M114" i="10"/>
  <c r="L114" i="10"/>
  <c r="K114" i="10"/>
  <c r="J114" i="10"/>
  <c r="I114" i="10"/>
  <c r="H114" i="10"/>
  <c r="G114" i="10"/>
  <c r="F114" i="10"/>
  <c r="E114" i="10"/>
  <c r="D114" i="10"/>
  <c r="C114" i="10"/>
  <c r="B114" i="10"/>
  <c r="M110" i="10"/>
  <c r="L110" i="10"/>
  <c r="K110" i="10"/>
  <c r="J110" i="10"/>
  <c r="I110" i="10"/>
  <c r="H110" i="10"/>
  <c r="G110" i="10"/>
  <c r="F110" i="10"/>
  <c r="E110" i="10"/>
  <c r="D110" i="10"/>
  <c r="C110" i="10"/>
  <c r="B110" i="10"/>
  <c r="M106" i="10"/>
  <c r="L106" i="10"/>
  <c r="K106" i="10"/>
  <c r="J106" i="10"/>
  <c r="I106" i="10"/>
  <c r="H106" i="10"/>
  <c r="G106" i="10"/>
  <c r="F106" i="10"/>
  <c r="E106" i="10"/>
  <c r="D106" i="10"/>
  <c r="C106" i="10"/>
  <c r="B106" i="10"/>
  <c r="M96" i="10"/>
  <c r="L96" i="10"/>
  <c r="K96" i="10"/>
  <c r="J96" i="10"/>
  <c r="I96" i="10"/>
  <c r="H96" i="10"/>
  <c r="G96" i="10"/>
  <c r="F96" i="10"/>
  <c r="E96" i="10"/>
  <c r="D96" i="10"/>
  <c r="C96" i="10"/>
  <c r="B96" i="10"/>
  <c r="M72" i="10"/>
  <c r="L72" i="10"/>
  <c r="K72" i="10"/>
  <c r="J72" i="10"/>
  <c r="I72" i="10"/>
  <c r="H72" i="10"/>
  <c r="G72" i="10"/>
  <c r="F72" i="10"/>
  <c r="E72" i="10"/>
  <c r="D72" i="10"/>
  <c r="C72" i="10"/>
  <c r="B72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M35" i="10"/>
  <c r="L35" i="10"/>
  <c r="K35" i="10"/>
  <c r="J35" i="10"/>
  <c r="I35" i="10"/>
  <c r="I9" i="10" s="1"/>
  <c r="H35" i="10"/>
  <c r="H9" i="10" s="1"/>
  <c r="G35" i="10"/>
  <c r="G9" i="10" s="1"/>
  <c r="F35" i="10"/>
  <c r="F9" i="10" s="1"/>
  <c r="E35" i="10"/>
  <c r="E9" i="10" s="1"/>
  <c r="D35" i="10"/>
  <c r="C35" i="10"/>
  <c r="C9" i="10" s="1"/>
  <c r="B35" i="10"/>
  <c r="M9" i="10"/>
  <c r="L9" i="10"/>
  <c r="K9" i="10"/>
  <c r="I78" i="8"/>
  <c r="I44" i="8"/>
  <c r="L41" i="8"/>
  <c r="I30" i="8"/>
  <c r="L29" i="8"/>
  <c r="F19" i="8"/>
  <c r="B4" i="8" s="1"/>
  <c r="D9" i="10" l="1"/>
  <c r="B3" i="8"/>
  <c r="B5" i="8" s="1"/>
  <c r="B9" i="10"/>
  <c r="B4" i="10" s="1"/>
  <c r="J9" i="10"/>
  <c r="B6" i="10" s="1"/>
  <c r="B5" i="10"/>
  <c r="M48" i="1"/>
  <c r="J30" i="1"/>
  <c r="J77" i="1"/>
  <c r="G19" i="4"/>
  <c r="C4" i="4" s="1"/>
  <c r="M30" i="2" l="1"/>
  <c r="J44" i="1"/>
  <c r="G17" i="1"/>
  <c r="G13" i="1"/>
  <c r="G12" i="1"/>
  <c r="G11" i="1"/>
  <c r="G10" i="1"/>
  <c r="G8" i="1"/>
  <c r="G6" i="1"/>
  <c r="G4" i="1"/>
  <c r="J77" i="4" l="1"/>
  <c r="M48" i="4"/>
  <c r="J44" i="4"/>
  <c r="M41" i="4"/>
  <c r="J30" i="4"/>
  <c r="M29" i="4"/>
  <c r="J78" i="3"/>
  <c r="M50" i="3"/>
  <c r="J45" i="3"/>
  <c r="M43" i="3"/>
  <c r="J31" i="3"/>
  <c r="M31" i="3"/>
  <c r="G20" i="3"/>
  <c r="C5" i="3" s="1"/>
  <c r="J76" i="2"/>
  <c r="M49" i="2"/>
  <c r="J43" i="2"/>
  <c r="M43" i="2"/>
  <c r="J29" i="2"/>
  <c r="G18" i="2"/>
  <c r="C4" i="2" s="1"/>
  <c r="M42" i="1"/>
  <c r="M29" i="1"/>
  <c r="G23" i="1"/>
  <c r="G18" i="1"/>
  <c r="C6" i="1" l="1"/>
  <c r="C3" i="4"/>
  <c r="C5" i="4" s="1"/>
  <c r="C4" i="3"/>
  <c r="C6" i="3" s="1"/>
  <c r="C3" i="2"/>
  <c r="C5" i="2" s="1"/>
</calcChain>
</file>

<file path=xl/comments1.xml><?xml version="1.0" encoding="utf-8"?>
<comments xmlns="http://schemas.openxmlformats.org/spreadsheetml/2006/main">
  <authors>
    <author>Morikawa　Kenji</author>
  </authors>
  <commentList>
    <comment ref="C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ヨルダン　70
イラク　130</t>
        </r>
      </text>
    </comment>
    <comment ref="D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ヨルダン　70
イラク　130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<sst xmlns="http://schemas.openxmlformats.org/spreadsheetml/2006/main" count="1145" uniqueCount="359">
  <si>
    <t>①mundi　内訳(概算/月)</t>
    <phoneticPr fontId="4"/>
  </si>
  <si>
    <t>発送業者配布内訳</t>
    <rPh sb="0" eb="2">
      <t>ハッソウ</t>
    </rPh>
    <rPh sb="2" eb="4">
      <t>ギョウシャ</t>
    </rPh>
    <rPh sb="4" eb="6">
      <t>ハイフ</t>
    </rPh>
    <rPh sb="6" eb="8">
      <t>ウチワケ</t>
    </rPh>
    <phoneticPr fontId="4"/>
  </si>
  <si>
    <t>部数</t>
    <rPh sb="0" eb="2">
      <t>ブスウ</t>
    </rPh>
    <phoneticPr fontId="11"/>
  </si>
  <si>
    <t>JICA北海道（札幌）</t>
    <rPh sb="4" eb="7">
      <t>ホッカイドウ</t>
    </rPh>
    <rPh sb="8" eb="10">
      <t>サッポロ</t>
    </rPh>
    <phoneticPr fontId="4"/>
  </si>
  <si>
    <t>アジア</t>
    <phoneticPr fontId="11"/>
  </si>
  <si>
    <t>北米･中南米</t>
    <rPh sb="0" eb="2">
      <t>ホクベイ</t>
    </rPh>
    <rPh sb="3" eb="6">
      <t>チュウナンベイ</t>
    </rPh>
    <phoneticPr fontId="11"/>
  </si>
  <si>
    <t>JICA北海道（帯広）</t>
    <rPh sb="4" eb="7">
      <t>ホッカイドウ</t>
    </rPh>
    <rPh sb="8" eb="10">
      <t>オビヒロ</t>
    </rPh>
    <phoneticPr fontId="4"/>
  </si>
  <si>
    <t>インドネシア</t>
  </si>
  <si>
    <t>キューバ</t>
  </si>
  <si>
    <t>JICA筑波</t>
    <rPh sb="4" eb="6">
      <t>ツクバ</t>
    </rPh>
    <phoneticPr fontId="4"/>
  </si>
  <si>
    <t>マレーシア</t>
  </si>
  <si>
    <t>ドミニカ共和国</t>
  </si>
  <si>
    <t>JICA東京</t>
    <rPh sb="4" eb="6">
      <t>トウキョウ</t>
    </rPh>
    <phoneticPr fontId="4"/>
  </si>
  <si>
    <t>フィリピン</t>
  </si>
  <si>
    <t>エルサルバドル</t>
  </si>
  <si>
    <t>JICA横浜</t>
    <rPh sb="4" eb="6">
      <t>ヨコハマ</t>
    </rPh>
    <phoneticPr fontId="4"/>
  </si>
  <si>
    <t>タイ</t>
  </si>
  <si>
    <t>グアテマラ</t>
  </si>
  <si>
    <t>JICA中部</t>
    <rPh sb="4" eb="6">
      <t>チュウブ</t>
    </rPh>
    <phoneticPr fontId="4"/>
  </si>
  <si>
    <t>カンボジア</t>
  </si>
  <si>
    <t>ホンジュラス</t>
  </si>
  <si>
    <t>JICA関西</t>
    <rPh sb="4" eb="6">
      <t>カンサイ</t>
    </rPh>
    <phoneticPr fontId="4"/>
  </si>
  <si>
    <t>ラオス</t>
  </si>
  <si>
    <t>メキシコ</t>
  </si>
  <si>
    <t>JICA中国</t>
    <rPh sb="4" eb="6">
      <t>チュウゴク</t>
    </rPh>
    <phoneticPr fontId="4"/>
  </si>
  <si>
    <t>東ティモール</t>
  </si>
  <si>
    <t>ニカラグア</t>
  </si>
  <si>
    <t>JICA九州</t>
    <rPh sb="4" eb="6">
      <t>キュウシュウ</t>
    </rPh>
    <phoneticPr fontId="4"/>
  </si>
  <si>
    <t>ベトナム</t>
  </si>
  <si>
    <t>パナマ</t>
  </si>
  <si>
    <t>JICA沖縄</t>
    <rPh sb="4" eb="6">
      <t>オキナワ</t>
    </rPh>
    <phoneticPr fontId="4"/>
  </si>
  <si>
    <t>ミャンマー</t>
  </si>
  <si>
    <t>セントルシア</t>
  </si>
  <si>
    <t>JICA二本松</t>
    <rPh sb="4" eb="7">
      <t>ニホンマツ</t>
    </rPh>
    <phoneticPr fontId="4"/>
  </si>
  <si>
    <t>中華人民共和国</t>
  </si>
  <si>
    <t>アルゼンチン</t>
  </si>
  <si>
    <t>JICA駒ヶ根</t>
    <rPh sb="4" eb="7">
      <t>コマガネ</t>
    </rPh>
    <phoneticPr fontId="4"/>
  </si>
  <si>
    <t>モンゴル</t>
  </si>
  <si>
    <t>ボリビア</t>
  </si>
  <si>
    <t>JICA東北</t>
    <rPh sb="4" eb="6">
      <t>トウホク</t>
    </rPh>
    <phoneticPr fontId="4"/>
  </si>
  <si>
    <t>ブータン</t>
  </si>
  <si>
    <t>ブラジル</t>
  </si>
  <si>
    <t>JICA北陸</t>
    <rPh sb="4" eb="6">
      <t>ホクリク</t>
    </rPh>
    <phoneticPr fontId="4"/>
  </si>
  <si>
    <t>バングラデシュ</t>
  </si>
  <si>
    <t>エクアドル</t>
  </si>
  <si>
    <t>JICA四国</t>
    <rPh sb="4" eb="6">
      <t>シコク</t>
    </rPh>
    <phoneticPr fontId="4"/>
  </si>
  <si>
    <t>インド</t>
  </si>
  <si>
    <t>パラグアイ</t>
  </si>
  <si>
    <t>小計</t>
    <rPh sb="0" eb="2">
      <t>ショウケイ</t>
    </rPh>
    <phoneticPr fontId="4"/>
  </si>
  <si>
    <t>ネパール</t>
  </si>
  <si>
    <t>ペルー</t>
  </si>
  <si>
    <t>パキスタン</t>
  </si>
  <si>
    <t>アメリカ合衆国</t>
  </si>
  <si>
    <t>JICAプラザ</t>
    <phoneticPr fontId="4"/>
  </si>
  <si>
    <t>スリランカ</t>
  </si>
  <si>
    <t>ハイチ</t>
    <phoneticPr fontId="11"/>
  </si>
  <si>
    <t>JICA横浜（図書資料室）</t>
    <rPh sb="4" eb="6">
      <t>ヨコハマ</t>
    </rPh>
    <phoneticPr fontId="4"/>
  </si>
  <si>
    <t>アフガニスタン</t>
  </si>
  <si>
    <t>ジャマイカ</t>
    <phoneticPr fontId="11"/>
  </si>
  <si>
    <t>キルギス</t>
  </si>
  <si>
    <t>ベリーズ</t>
    <phoneticPr fontId="11"/>
  </si>
  <si>
    <t>タジキスタン</t>
  </si>
  <si>
    <t>コスタリカ</t>
    <phoneticPr fontId="11"/>
  </si>
  <si>
    <t>ウズベキスタン</t>
  </si>
  <si>
    <t>ウルグアイ</t>
    <phoneticPr fontId="11"/>
  </si>
  <si>
    <t>モルディブ</t>
    <phoneticPr fontId="11"/>
  </si>
  <si>
    <t>チリ</t>
    <phoneticPr fontId="11"/>
  </si>
  <si>
    <t>ジョージア</t>
    <phoneticPr fontId="11"/>
  </si>
  <si>
    <t>コロンビア</t>
    <phoneticPr fontId="11"/>
  </si>
  <si>
    <t>カザフスタン</t>
    <phoneticPr fontId="11"/>
  </si>
  <si>
    <t>ベネズエラ</t>
    <phoneticPr fontId="11"/>
  </si>
  <si>
    <t>アルメニア</t>
    <phoneticPr fontId="11"/>
  </si>
  <si>
    <t>大洋州</t>
    <rPh sb="0" eb="2">
      <t>タイヨウ</t>
    </rPh>
    <rPh sb="2" eb="3">
      <t>シュウ</t>
    </rPh>
    <phoneticPr fontId="11"/>
  </si>
  <si>
    <t>中近東</t>
    <rPh sb="0" eb="3">
      <t>チュウキントウ</t>
    </rPh>
    <phoneticPr fontId="11"/>
  </si>
  <si>
    <t>フィジー</t>
  </si>
  <si>
    <t>イラン</t>
  </si>
  <si>
    <t>パプアニューギニア</t>
  </si>
  <si>
    <t>イラク</t>
  </si>
  <si>
    <t>トンガ</t>
    <phoneticPr fontId="11"/>
  </si>
  <si>
    <t>パレスチナ</t>
  </si>
  <si>
    <t>バヌアツ</t>
    <phoneticPr fontId="11"/>
  </si>
  <si>
    <t>ヨルダン</t>
  </si>
  <si>
    <t>サモア</t>
    <phoneticPr fontId="11"/>
  </si>
  <si>
    <t>シリア</t>
  </si>
  <si>
    <t>ソロモン</t>
    <phoneticPr fontId="11"/>
  </si>
  <si>
    <t>エジプト</t>
  </si>
  <si>
    <t>マーシャル</t>
    <phoneticPr fontId="11"/>
  </si>
  <si>
    <t>モロッコ</t>
  </si>
  <si>
    <t>ミクロネシア</t>
    <phoneticPr fontId="11"/>
  </si>
  <si>
    <t>チュニジア</t>
  </si>
  <si>
    <t>パラオ</t>
    <phoneticPr fontId="11"/>
  </si>
  <si>
    <t>レバノン</t>
    <phoneticPr fontId="11"/>
  </si>
  <si>
    <t>キリバス</t>
    <phoneticPr fontId="11"/>
  </si>
  <si>
    <t>イエメン</t>
    <phoneticPr fontId="11"/>
  </si>
  <si>
    <t>欧州･東欧</t>
    <rPh sb="0" eb="2">
      <t>オウシュウ</t>
    </rPh>
    <rPh sb="3" eb="5">
      <t>トウオウ</t>
    </rPh>
    <phoneticPr fontId="11"/>
  </si>
  <si>
    <t>サウジアラビア</t>
    <phoneticPr fontId="11"/>
  </si>
  <si>
    <t>トルコ</t>
  </si>
  <si>
    <t>アルジェリア</t>
    <phoneticPr fontId="11"/>
  </si>
  <si>
    <t>バルカン</t>
  </si>
  <si>
    <t>アフリカ</t>
    <phoneticPr fontId="11"/>
  </si>
  <si>
    <t>フランス</t>
  </si>
  <si>
    <t>スーダン</t>
  </si>
  <si>
    <t>ウクライナ</t>
    <phoneticPr fontId="4"/>
  </si>
  <si>
    <t>エチオピア</t>
  </si>
  <si>
    <t>ガーナ</t>
  </si>
  <si>
    <t>ケニア</t>
  </si>
  <si>
    <t>マラウイ</t>
  </si>
  <si>
    <t>ナイジェリア</t>
  </si>
  <si>
    <t>南アフリカ共和国</t>
  </si>
  <si>
    <t>ウガンダ</t>
  </si>
  <si>
    <t>タンザニア</t>
  </si>
  <si>
    <t>ザンビア</t>
  </si>
  <si>
    <t>アンゴラ</t>
  </si>
  <si>
    <t>ブルキナファソ</t>
  </si>
  <si>
    <t>カメルーン</t>
  </si>
  <si>
    <t>コートジボワール</t>
  </si>
  <si>
    <t>マダガスカル</t>
  </si>
  <si>
    <t>モザンビーク</t>
  </si>
  <si>
    <t>ルワンダ</t>
  </si>
  <si>
    <t>セネガル</t>
  </si>
  <si>
    <t>コンゴ民主共和国</t>
  </si>
  <si>
    <t>南スーダン</t>
  </si>
  <si>
    <t>ジブチ　</t>
    <phoneticPr fontId="11"/>
  </si>
  <si>
    <t>リベリア</t>
    <phoneticPr fontId="11"/>
  </si>
  <si>
    <t>シエラレオネ</t>
    <phoneticPr fontId="11"/>
  </si>
  <si>
    <t>ボツワナ</t>
    <phoneticPr fontId="11"/>
  </si>
  <si>
    <t>ナミビア</t>
    <phoneticPr fontId="11"/>
  </si>
  <si>
    <t>ジンバブエ</t>
    <phoneticPr fontId="11"/>
  </si>
  <si>
    <t>ニジェール　</t>
    <phoneticPr fontId="11"/>
  </si>
  <si>
    <t>ガボン</t>
    <phoneticPr fontId="11"/>
  </si>
  <si>
    <t>ベナン</t>
    <phoneticPr fontId="11"/>
  </si>
  <si>
    <t>ギニア</t>
    <phoneticPr fontId="11"/>
  </si>
  <si>
    <t>ブルンジ</t>
    <phoneticPr fontId="11"/>
  </si>
  <si>
    <t>②JICA'S World（英）　内訳(概算/月)</t>
    <rPh sb="14" eb="15">
      <t>エイ</t>
    </rPh>
    <phoneticPr fontId="4"/>
  </si>
  <si>
    <t>アジア･太洋州</t>
    <rPh sb="4" eb="6">
      <t>タイヨウ</t>
    </rPh>
    <rPh sb="6" eb="7">
      <t>シュウ</t>
    </rPh>
    <phoneticPr fontId="11"/>
  </si>
  <si>
    <t>③国際協力機構年報　和文　送付先別送付数一覧</t>
    <phoneticPr fontId="4"/>
  </si>
  <si>
    <t>④国際協力機構年報　英文　送付先別送付数一覧</t>
    <rPh sb="10" eb="12">
      <t>エイブン</t>
    </rPh>
    <phoneticPr fontId="4"/>
  </si>
  <si>
    <t>N/A</t>
    <phoneticPr fontId="3"/>
  </si>
  <si>
    <t>ブラジリア</t>
    <phoneticPr fontId="3"/>
  </si>
  <si>
    <t>ハイチ</t>
    <phoneticPr fontId="3"/>
  </si>
  <si>
    <t>アルゼンチン</t>
    <phoneticPr fontId="3"/>
  </si>
  <si>
    <t>N/A</t>
    <phoneticPr fontId="3"/>
  </si>
  <si>
    <t>ブラジリア</t>
    <phoneticPr fontId="3"/>
  </si>
  <si>
    <t>N/A</t>
    <phoneticPr fontId="3"/>
  </si>
  <si>
    <t>⑤クロスロード通常号/毎月発行　（国内発送分）</t>
    <phoneticPr fontId="4"/>
  </si>
  <si>
    <t>送付部数</t>
    <rPh sb="0" eb="2">
      <t>ソウフ</t>
    </rPh>
    <rPh sb="2" eb="4">
      <t>ブスウ</t>
    </rPh>
    <phoneticPr fontId="11"/>
  </si>
  <si>
    <t>技術専門委員</t>
    <rPh sb="2" eb="4">
      <t>センモン</t>
    </rPh>
    <rPh sb="4" eb="6">
      <t>イイン</t>
    </rPh>
    <phoneticPr fontId="22"/>
  </si>
  <si>
    <t>進路相談ｶｳﾝｾﾗｰ</t>
    <phoneticPr fontId="22"/>
  </si>
  <si>
    <t>推進員</t>
    <rPh sb="0" eb="3">
      <t>スイシンイン</t>
    </rPh>
    <phoneticPr fontId="22"/>
  </si>
  <si>
    <t>国会議員</t>
    <phoneticPr fontId="22"/>
  </si>
  <si>
    <t>学校</t>
    <rPh sb="0" eb="2">
      <t>ガッコウ</t>
    </rPh>
    <phoneticPr fontId="4"/>
  </si>
  <si>
    <t>合計</t>
    <rPh sb="0" eb="2">
      <t>ゴウケイ</t>
    </rPh>
    <phoneticPr fontId="11"/>
  </si>
  <si>
    <t>※毎月変動あり</t>
    <rPh sb="1" eb="3">
      <t>マイツキ</t>
    </rPh>
    <rPh sb="3" eb="5">
      <t>ヘンドウ</t>
    </rPh>
    <phoneticPr fontId="4"/>
  </si>
  <si>
    <t>⑥クロスロード及び新聞ダイジェスト</t>
    <rPh sb="7" eb="8">
      <t>オヨ</t>
    </rPh>
    <rPh sb="9" eb="11">
      <t>シンブン</t>
    </rPh>
    <phoneticPr fontId="4"/>
  </si>
  <si>
    <t>送付先</t>
    <rPh sb="0" eb="2">
      <t>ソウフ</t>
    </rPh>
    <rPh sb="2" eb="3">
      <t>サキ</t>
    </rPh>
    <phoneticPr fontId="11"/>
  </si>
  <si>
    <t>JICA札幌</t>
    <rPh sb="4" eb="6">
      <t>サッポロ</t>
    </rPh>
    <phoneticPr fontId="22"/>
  </si>
  <si>
    <t>JICA帯広</t>
    <rPh sb="4" eb="6">
      <t>オビヒロ</t>
    </rPh>
    <phoneticPr fontId="22"/>
  </si>
  <si>
    <t>JICA東北</t>
    <rPh sb="4" eb="6">
      <t>トウホク</t>
    </rPh>
    <phoneticPr fontId="22"/>
  </si>
  <si>
    <t>JICA二本松</t>
    <rPh sb="4" eb="7">
      <t>ニホンマツ</t>
    </rPh>
    <phoneticPr fontId="22"/>
  </si>
  <si>
    <t>JICA筑波</t>
    <rPh sb="4" eb="6">
      <t>ツクバ</t>
    </rPh>
    <phoneticPr fontId="22"/>
  </si>
  <si>
    <t>JICA横浜</t>
    <rPh sb="4" eb="6">
      <t>ヨコハマ</t>
    </rPh>
    <phoneticPr fontId="22"/>
  </si>
  <si>
    <t>JICA駒ヶ根</t>
    <rPh sb="4" eb="7">
      <t>コマガネ</t>
    </rPh>
    <phoneticPr fontId="22"/>
  </si>
  <si>
    <t>JICA北陸</t>
    <rPh sb="4" eb="6">
      <t>ホクリク</t>
    </rPh>
    <phoneticPr fontId="22"/>
  </si>
  <si>
    <t>JICA中部</t>
    <rPh sb="4" eb="6">
      <t>チュウブ</t>
    </rPh>
    <phoneticPr fontId="22"/>
  </si>
  <si>
    <t>JICA関西</t>
    <rPh sb="4" eb="6">
      <t>カンサイ</t>
    </rPh>
    <phoneticPr fontId="22"/>
  </si>
  <si>
    <t>JICA中国</t>
    <rPh sb="4" eb="6">
      <t>チュウゴク</t>
    </rPh>
    <phoneticPr fontId="22"/>
  </si>
  <si>
    <t>JICA四国</t>
    <rPh sb="4" eb="6">
      <t>シコク</t>
    </rPh>
    <phoneticPr fontId="22"/>
  </si>
  <si>
    <t>JICA九州</t>
    <rPh sb="4" eb="6">
      <t>キュウシュウ</t>
    </rPh>
    <phoneticPr fontId="22"/>
  </si>
  <si>
    <t>JICA沖縄</t>
    <rPh sb="4" eb="6">
      <t>オキナワ</t>
    </rPh>
    <phoneticPr fontId="22"/>
  </si>
  <si>
    <t>帰国隊員</t>
    <rPh sb="0" eb="2">
      <t>キコク</t>
    </rPh>
    <rPh sb="2" eb="4">
      <t>タイイン</t>
    </rPh>
    <phoneticPr fontId="22"/>
  </si>
  <si>
    <t>JICA地球ひろば</t>
    <rPh sb="4" eb="6">
      <t>チキュウ</t>
    </rPh>
    <phoneticPr fontId="22"/>
  </si>
  <si>
    <t>⑦クロスロード増刊号/各年1回発行　（国内発送分）</t>
    <phoneticPr fontId="4"/>
  </si>
  <si>
    <t>⑧来日前研修員オリエンテーション資料一式</t>
    <rPh sb="1" eb="4">
      <t>ライニチマエ</t>
    </rPh>
    <rPh sb="4" eb="7">
      <t>ケンシュウイン</t>
    </rPh>
    <rPh sb="16" eb="18">
      <t>シリョウ</t>
    </rPh>
    <rPh sb="18" eb="20">
      <t>イッシキ</t>
    </rPh>
    <phoneticPr fontId="4"/>
  </si>
  <si>
    <t>＜総数量＞</t>
    <rPh sb="1" eb="2">
      <t>ソウ</t>
    </rPh>
    <rPh sb="2" eb="4">
      <t>スウリョウ</t>
    </rPh>
    <phoneticPr fontId="11"/>
  </si>
  <si>
    <t>テキスト</t>
  </si>
  <si>
    <t>ＣＤ</t>
  </si>
  <si>
    <t>手帳</t>
    <rPh sb="0" eb="1">
      <t>テ</t>
    </rPh>
    <rPh sb="1" eb="2">
      <t>チョウ</t>
    </rPh>
    <phoneticPr fontId="22"/>
  </si>
  <si>
    <t>＜内訳＞</t>
    <rPh sb="1" eb="3">
      <t>ウチワケ</t>
    </rPh>
    <phoneticPr fontId="11"/>
  </si>
  <si>
    <t>英語</t>
    <rPh sb="0" eb="2">
      <t>エイゴ</t>
    </rPh>
    <phoneticPr fontId="22"/>
  </si>
  <si>
    <t>仏語</t>
    <rPh sb="0" eb="1">
      <t>ブツ</t>
    </rPh>
    <rPh sb="1" eb="2">
      <t>ゴ</t>
    </rPh>
    <phoneticPr fontId="22"/>
  </si>
  <si>
    <t>西語</t>
    <rPh sb="0" eb="1">
      <t>ニシ</t>
    </rPh>
    <rPh sb="1" eb="2">
      <t>ゴ</t>
    </rPh>
    <phoneticPr fontId="22"/>
  </si>
  <si>
    <t>中国語</t>
    <rPh sb="0" eb="3">
      <t>チュウゴクゴ</t>
    </rPh>
    <phoneticPr fontId="22"/>
  </si>
  <si>
    <t>露語</t>
    <rPh sb="0" eb="1">
      <t>ロ</t>
    </rPh>
    <rPh sb="1" eb="2">
      <t>ゴ</t>
    </rPh>
    <phoneticPr fontId="22"/>
  </si>
  <si>
    <t>テキスト</t>
    <phoneticPr fontId="22"/>
  </si>
  <si>
    <t>ＣＤ</t>
    <phoneticPr fontId="22"/>
  </si>
  <si>
    <t>アジア合計</t>
    <rPh sb="3" eb="5">
      <t>ゴウケイ</t>
    </rPh>
    <phoneticPr fontId="22"/>
  </si>
  <si>
    <t>中東合計</t>
    <rPh sb="0" eb="2">
      <t>チュウトウ</t>
    </rPh>
    <rPh sb="2" eb="4">
      <t>ゴウケイ</t>
    </rPh>
    <phoneticPr fontId="22"/>
  </si>
  <si>
    <t>アフリカ合計</t>
    <rPh sb="4" eb="6">
      <t>ゴウケイ</t>
    </rPh>
    <phoneticPr fontId="22"/>
  </si>
  <si>
    <t>中南米・北米合計</t>
    <rPh sb="0" eb="3">
      <t>チュウナンベイ</t>
    </rPh>
    <rPh sb="4" eb="6">
      <t>ホクベイ</t>
    </rPh>
    <rPh sb="6" eb="8">
      <t>ゴウケイ</t>
    </rPh>
    <phoneticPr fontId="22"/>
  </si>
  <si>
    <t>大洋州合計</t>
    <rPh sb="0" eb="2">
      <t>タイヨウ</t>
    </rPh>
    <rPh sb="2" eb="3">
      <t>シュウ</t>
    </rPh>
    <rPh sb="3" eb="5">
      <t>ゴウケイ</t>
    </rPh>
    <phoneticPr fontId="22"/>
  </si>
  <si>
    <t>欧州合計</t>
    <rPh sb="0" eb="2">
      <t>オウシュウ</t>
    </rPh>
    <rPh sb="2" eb="4">
      <t>ゴウケイ</t>
    </rPh>
    <phoneticPr fontId="22"/>
  </si>
  <si>
    <t>レバノン大使館</t>
    <rPh sb="4" eb="7">
      <t>タイシカン</t>
    </rPh>
    <phoneticPr fontId="3"/>
  </si>
  <si>
    <t>モルドバ大使館</t>
    <rPh sb="4" eb="7">
      <t>タイシカン</t>
    </rPh>
    <phoneticPr fontId="3"/>
  </si>
  <si>
    <t>トルクメニスタン大使館</t>
    <rPh sb="8" eb="11">
      <t>タイシカン</t>
    </rPh>
    <phoneticPr fontId="3"/>
  </si>
  <si>
    <t>大使館合計</t>
    <rPh sb="0" eb="3">
      <t>タイシカン</t>
    </rPh>
    <rPh sb="3" eb="5">
      <t>ゴウケイ</t>
    </rPh>
    <phoneticPr fontId="22"/>
  </si>
  <si>
    <t>札幌</t>
  </si>
  <si>
    <t>帯広</t>
  </si>
  <si>
    <t>筑波</t>
  </si>
  <si>
    <t>東京</t>
  </si>
  <si>
    <t>横浜</t>
  </si>
  <si>
    <t>中部</t>
  </si>
  <si>
    <t>関西</t>
    <rPh sb="0" eb="2">
      <t>カンサイ</t>
    </rPh>
    <phoneticPr fontId="22"/>
  </si>
  <si>
    <t>中国</t>
  </si>
  <si>
    <t>九州</t>
  </si>
  <si>
    <t>沖縄</t>
  </si>
  <si>
    <t>東北</t>
  </si>
  <si>
    <t>北陸</t>
  </si>
  <si>
    <t>四国</t>
  </si>
  <si>
    <t>二本松</t>
    <rPh sb="0" eb="3">
      <t>ニホンマツ</t>
    </rPh>
    <phoneticPr fontId="11"/>
  </si>
  <si>
    <t>駒ヶ根</t>
    <rPh sb="0" eb="3">
      <t>コマガネ</t>
    </rPh>
    <phoneticPr fontId="22"/>
  </si>
  <si>
    <t>国内機関合計</t>
    <rPh sb="0" eb="2">
      <t>コクナイ</t>
    </rPh>
    <rPh sb="2" eb="4">
      <t>キカン</t>
    </rPh>
    <rPh sb="4" eb="6">
      <t>ゴウケイ</t>
    </rPh>
    <phoneticPr fontId="22"/>
  </si>
  <si>
    <t>⑨青年研修向け教材</t>
    <rPh sb="1" eb="3">
      <t>セイネン</t>
    </rPh>
    <rPh sb="3" eb="5">
      <t>ケンシュウ</t>
    </rPh>
    <rPh sb="5" eb="6">
      <t>ム</t>
    </rPh>
    <rPh sb="7" eb="9">
      <t>キョウザイ</t>
    </rPh>
    <phoneticPr fontId="4"/>
  </si>
  <si>
    <t>サイズ（Size）</t>
    <phoneticPr fontId="4"/>
  </si>
  <si>
    <t>質量（g）</t>
    <rPh sb="0" eb="2">
      <t>シツリョウ</t>
    </rPh>
    <phoneticPr fontId="4"/>
  </si>
  <si>
    <t>版種　</t>
    <rPh sb="0" eb="1">
      <t>ハン</t>
    </rPh>
    <rPh sb="1" eb="2">
      <t>タネ</t>
    </rPh>
    <phoneticPr fontId="4"/>
  </si>
  <si>
    <t>送付先</t>
    <rPh sb="0" eb="2">
      <t>ソウフ</t>
    </rPh>
    <rPh sb="2" eb="3">
      <t>サキ</t>
    </rPh>
    <phoneticPr fontId="4"/>
  </si>
  <si>
    <t>送付部数</t>
    <rPh sb="0" eb="2">
      <t>ソウフ</t>
    </rPh>
    <rPh sb="2" eb="4">
      <t>ブスウ</t>
    </rPh>
    <phoneticPr fontId="4"/>
  </si>
  <si>
    <t>タイ語</t>
    <rPh sb="2" eb="3">
      <t>ゴ</t>
    </rPh>
    <phoneticPr fontId="3"/>
  </si>
  <si>
    <t>タイ事務所</t>
    <rPh sb="2" eb="4">
      <t>ジム</t>
    </rPh>
    <rPh sb="4" eb="5">
      <t>ショ</t>
    </rPh>
    <phoneticPr fontId="3"/>
  </si>
  <si>
    <t>カンボジア語</t>
    <rPh sb="5" eb="6">
      <t>ゴ</t>
    </rPh>
    <phoneticPr fontId="3"/>
  </si>
  <si>
    <t>カンボジア事務所</t>
    <rPh sb="5" eb="7">
      <t>ジム</t>
    </rPh>
    <rPh sb="7" eb="8">
      <t>ショ</t>
    </rPh>
    <phoneticPr fontId="3"/>
  </si>
  <si>
    <t>インドネシア語</t>
    <rPh sb="6" eb="7">
      <t>ゴ</t>
    </rPh>
    <phoneticPr fontId="3"/>
  </si>
  <si>
    <t>東ティモール事務所</t>
    <rPh sb="0" eb="1">
      <t>ヒガシ</t>
    </rPh>
    <rPh sb="6" eb="8">
      <t>ジム</t>
    </rPh>
    <rPh sb="8" eb="9">
      <t>ショ</t>
    </rPh>
    <phoneticPr fontId="3"/>
  </si>
  <si>
    <t>ベトナム語</t>
    <rPh sb="4" eb="5">
      <t>ゴ</t>
    </rPh>
    <phoneticPr fontId="3"/>
  </si>
  <si>
    <t>ベトナム事務所</t>
    <rPh sb="4" eb="6">
      <t>ジム</t>
    </rPh>
    <rPh sb="6" eb="7">
      <t>ショ</t>
    </rPh>
    <phoneticPr fontId="3"/>
  </si>
  <si>
    <t>ミャンマー</t>
    <phoneticPr fontId="3"/>
  </si>
  <si>
    <t>ミャンマー事務所</t>
    <rPh sb="5" eb="7">
      <t>ジム</t>
    </rPh>
    <rPh sb="7" eb="8">
      <t>ショ</t>
    </rPh>
    <phoneticPr fontId="3"/>
  </si>
  <si>
    <t>ダリ語</t>
    <rPh sb="2" eb="3">
      <t>ゴ</t>
    </rPh>
    <phoneticPr fontId="3"/>
  </si>
  <si>
    <t>アフガニスタン事務所</t>
    <rPh sb="7" eb="9">
      <t>ジム</t>
    </rPh>
    <rPh sb="9" eb="10">
      <t>ショ</t>
    </rPh>
    <phoneticPr fontId="3"/>
  </si>
  <si>
    <t>ロシア語</t>
    <rPh sb="3" eb="4">
      <t>ゴ</t>
    </rPh>
    <phoneticPr fontId="3"/>
  </si>
  <si>
    <t>キルギス事務所</t>
    <rPh sb="4" eb="6">
      <t>ジム</t>
    </rPh>
    <rPh sb="6" eb="7">
      <t>ショ</t>
    </rPh>
    <phoneticPr fontId="3"/>
  </si>
  <si>
    <t>ウズベキスタン事務所</t>
    <rPh sb="7" eb="9">
      <t>ジム</t>
    </rPh>
    <rPh sb="9" eb="10">
      <t>ショ</t>
    </rPh>
    <phoneticPr fontId="3"/>
  </si>
  <si>
    <t>ジョージア支所</t>
    <rPh sb="5" eb="7">
      <t>シショ</t>
    </rPh>
    <phoneticPr fontId="3"/>
  </si>
  <si>
    <t>タジキスタン支所</t>
    <rPh sb="6" eb="8">
      <t>シショ</t>
    </rPh>
    <phoneticPr fontId="3"/>
  </si>
  <si>
    <t>アラビア語</t>
    <rPh sb="4" eb="5">
      <t>ゴ</t>
    </rPh>
    <phoneticPr fontId="3"/>
  </si>
  <si>
    <t>イラク事務所</t>
    <rPh sb="3" eb="5">
      <t>ジム</t>
    </rPh>
    <rPh sb="5" eb="6">
      <t>ショ</t>
    </rPh>
    <phoneticPr fontId="3"/>
  </si>
  <si>
    <t>ヨルダン事務所</t>
    <rPh sb="4" eb="6">
      <t>ジム</t>
    </rPh>
    <rPh sb="6" eb="7">
      <t>ショ</t>
    </rPh>
    <phoneticPr fontId="3"/>
  </si>
  <si>
    <t>エジプト事務所</t>
    <rPh sb="4" eb="6">
      <t>ジム</t>
    </rPh>
    <rPh sb="6" eb="7">
      <t>ショ</t>
    </rPh>
    <phoneticPr fontId="3"/>
  </si>
  <si>
    <t>チュニジア事務所</t>
    <rPh sb="5" eb="7">
      <t>ジム</t>
    </rPh>
    <rPh sb="7" eb="8">
      <t>ショ</t>
    </rPh>
    <phoneticPr fontId="3"/>
  </si>
  <si>
    <t>トルコ語</t>
    <rPh sb="3" eb="4">
      <t>ゴ</t>
    </rPh>
    <phoneticPr fontId="3"/>
  </si>
  <si>
    <t>トルコ事務所</t>
    <rPh sb="3" eb="5">
      <t>ジム</t>
    </rPh>
    <rPh sb="5" eb="6">
      <t>ショ</t>
    </rPh>
    <phoneticPr fontId="3"/>
  </si>
  <si>
    <t>在ﾄﾙｸﾒﾆｽﾀﾝ大使館</t>
    <phoneticPr fontId="3"/>
  </si>
  <si>
    <t>合計</t>
    <rPh sb="0" eb="2">
      <t>ゴウケイ</t>
    </rPh>
    <phoneticPr fontId="4"/>
  </si>
  <si>
    <t>⑩国内機関研修員物品送付リスト</t>
    <phoneticPr fontId="4"/>
  </si>
  <si>
    <t>徽章
（バッジ）</t>
    <phoneticPr fontId="22"/>
  </si>
  <si>
    <t>修了証書
台紙(黄）</t>
    <rPh sb="0" eb="2">
      <t>シュウリョウ</t>
    </rPh>
    <rPh sb="2" eb="4">
      <t>ショウショ</t>
    </rPh>
    <rPh sb="5" eb="7">
      <t>ダイシ</t>
    </rPh>
    <rPh sb="8" eb="9">
      <t>キ</t>
    </rPh>
    <phoneticPr fontId="22"/>
  </si>
  <si>
    <t>メディカル
カード短期（黄）</t>
    <rPh sb="9" eb="11">
      <t>タンキ</t>
    </rPh>
    <rPh sb="12" eb="13">
      <t>キ</t>
    </rPh>
    <phoneticPr fontId="22"/>
  </si>
  <si>
    <t>メディカル
カード長期（青）</t>
    <rPh sb="9" eb="11">
      <t>チョウキ</t>
    </rPh>
    <rPh sb="12" eb="13">
      <t>アオ</t>
    </rPh>
    <phoneticPr fontId="3"/>
  </si>
  <si>
    <t>災害
マニュアル</t>
    <phoneticPr fontId="22"/>
  </si>
  <si>
    <t>修了証書
ケース（青）</t>
    <rPh sb="0" eb="2">
      <t>シュウリョウ</t>
    </rPh>
    <rPh sb="2" eb="4">
      <t>ショウショ</t>
    </rPh>
    <rPh sb="9" eb="10">
      <t>アオ</t>
    </rPh>
    <phoneticPr fontId="22"/>
  </si>
  <si>
    <t>重さ（グラム）</t>
    <rPh sb="0" eb="1">
      <t>オモ</t>
    </rPh>
    <phoneticPr fontId="11"/>
  </si>
  <si>
    <t>サイズ</t>
    <phoneticPr fontId="11"/>
  </si>
  <si>
    <t>30×43mm</t>
    <phoneticPr fontId="11"/>
  </si>
  <si>
    <t>A4</t>
    <phoneticPr fontId="11"/>
  </si>
  <si>
    <t>A4</t>
    <phoneticPr fontId="3"/>
  </si>
  <si>
    <t>80×105mm</t>
    <phoneticPr fontId="11"/>
  </si>
  <si>
    <t>国内事業部</t>
    <rPh sb="0" eb="2">
      <t>コクナイ</t>
    </rPh>
    <rPh sb="2" eb="4">
      <t>ジギョウ</t>
    </rPh>
    <rPh sb="4" eb="5">
      <t>ブ</t>
    </rPh>
    <phoneticPr fontId="3"/>
  </si>
  <si>
    <t>合計</t>
    <rPh sb="0" eb="2">
      <t>ゴウケイ</t>
    </rPh>
    <phoneticPr fontId="22"/>
  </si>
  <si>
    <t>名            称</t>
    <rPh sb="0" eb="1">
      <t>ナ</t>
    </rPh>
    <rPh sb="13" eb="14">
      <t>ショウ</t>
    </rPh>
    <phoneticPr fontId="22"/>
  </si>
  <si>
    <t>重量（g）</t>
    <rPh sb="0" eb="2">
      <t>ジュウリョウ</t>
    </rPh>
    <phoneticPr fontId="22"/>
  </si>
  <si>
    <t>サイズ</t>
    <phoneticPr fontId="22"/>
  </si>
  <si>
    <t>年間発送回数</t>
    <rPh sb="0" eb="2">
      <t>ネンカン</t>
    </rPh>
    <rPh sb="2" eb="4">
      <t>ハッソウ</t>
    </rPh>
    <rPh sb="4" eb="6">
      <t>カイスウ</t>
    </rPh>
    <phoneticPr fontId="22"/>
  </si>
  <si>
    <t>発送想定部数(月)</t>
    <rPh sb="0" eb="2">
      <t>ハッソウ</t>
    </rPh>
    <rPh sb="2" eb="4">
      <t>ソウテイ</t>
    </rPh>
    <rPh sb="4" eb="6">
      <t>ブスウ</t>
    </rPh>
    <phoneticPr fontId="22"/>
  </si>
  <si>
    <t>発送想定部数(年間）</t>
    <rPh sb="0" eb="2">
      <t>ハッソウ</t>
    </rPh>
    <rPh sb="2" eb="4">
      <t>ソウテイ</t>
    </rPh>
    <rPh sb="4" eb="6">
      <t>ブスウ</t>
    </rPh>
    <rPh sb="7" eb="9">
      <t>ネンカン</t>
    </rPh>
    <phoneticPr fontId="22"/>
  </si>
  <si>
    <t>内訳シート番号</t>
    <rPh sb="0" eb="2">
      <t>ウチワケ</t>
    </rPh>
    <rPh sb="5" eb="7">
      <t>バンゴウ</t>
    </rPh>
    <phoneticPr fontId="22"/>
  </si>
  <si>
    <t>備考</t>
    <rPh sb="0" eb="2">
      <t>ビコウ</t>
    </rPh>
    <phoneticPr fontId="22"/>
  </si>
  <si>
    <t>mundi(和）（毎月1日発行）</t>
    <rPh sb="6" eb="7">
      <t>ワ</t>
    </rPh>
    <rPh sb="9" eb="11">
      <t>マイツキ</t>
    </rPh>
    <rPh sb="12" eb="13">
      <t>ニチ</t>
    </rPh>
    <rPh sb="13" eb="15">
      <t>ハッコウ</t>
    </rPh>
    <phoneticPr fontId="22"/>
  </si>
  <si>
    <t>約115</t>
    <rPh sb="0" eb="1">
      <t>ヤク</t>
    </rPh>
    <phoneticPr fontId="50"/>
  </si>
  <si>
    <t>A4</t>
    <phoneticPr fontId="22"/>
  </si>
  <si>
    <t>①</t>
    <phoneticPr fontId="22"/>
  </si>
  <si>
    <t>JICA's world(英）（1・4・7・10月1日発行）</t>
    <rPh sb="13" eb="14">
      <t>エイ</t>
    </rPh>
    <rPh sb="24" eb="25">
      <t>ガツ</t>
    </rPh>
    <rPh sb="26" eb="27">
      <t>ニチ</t>
    </rPh>
    <rPh sb="27" eb="29">
      <t>ハッコウ</t>
    </rPh>
    <phoneticPr fontId="22"/>
  </si>
  <si>
    <t>②</t>
    <phoneticPr fontId="22"/>
  </si>
  <si>
    <t>③</t>
    <phoneticPr fontId="22"/>
  </si>
  <si>
    <t>JICA年報（和）</t>
    <rPh sb="4" eb="6">
      <t>ネンポウ</t>
    </rPh>
    <rPh sb="7" eb="8">
      <t>ワ</t>
    </rPh>
    <phoneticPr fontId="22"/>
  </si>
  <si>
    <t>約650</t>
    <rPh sb="0" eb="1">
      <t>ヤク</t>
    </rPh>
    <phoneticPr fontId="50"/>
  </si>
  <si>
    <t>④</t>
    <phoneticPr fontId="22"/>
  </si>
  <si>
    <t>JICA年報（英）</t>
    <rPh sb="4" eb="6">
      <t>ネンポウ</t>
    </rPh>
    <rPh sb="7" eb="8">
      <t>エイ</t>
    </rPh>
    <phoneticPr fontId="22"/>
  </si>
  <si>
    <t>⑤</t>
    <phoneticPr fontId="22"/>
  </si>
  <si>
    <t>約100</t>
    <phoneticPr fontId="11"/>
  </si>
  <si>
    <t>⑥</t>
    <phoneticPr fontId="22"/>
  </si>
  <si>
    <t>クロス：約113 
在外：約242</t>
    <rPh sb="4" eb="5">
      <t>ヤク</t>
    </rPh>
    <rPh sb="10" eb="12">
      <t>ザイガイ</t>
    </rPh>
    <rPh sb="13" eb="14">
      <t>ヤク</t>
    </rPh>
    <phoneticPr fontId="50"/>
  </si>
  <si>
    <t>⑦</t>
    <phoneticPr fontId="22"/>
  </si>
  <si>
    <t>約100</t>
  </si>
  <si>
    <t>⑧</t>
    <phoneticPr fontId="22"/>
  </si>
  <si>
    <t xml:space="preserve">
テキスト(10.5×14.8×0.7)
CD（12.4×14.2）
カセットテープ(6.9×10.8×1.7)
手帳(9.2×15.2×0.7)</t>
    <phoneticPr fontId="22"/>
  </si>
  <si>
    <t>⑨</t>
    <phoneticPr fontId="22"/>
  </si>
  <si>
    <t>14X11X1</t>
    <phoneticPr fontId="22"/>
  </si>
  <si>
    <t>⑩</t>
    <phoneticPr fontId="22"/>
  </si>
  <si>
    <t>徽章(30×43mm)
修了証書(A4)
証書ケース(A4)
メディカルカード(A4)
災害マニュアル(80×105mm)</t>
    <rPh sb="21" eb="23">
      <t>ショウショ</t>
    </rPh>
    <phoneticPr fontId="22"/>
  </si>
  <si>
    <t>合計</t>
    <rPh sb="0" eb="2">
      <t>ゴウケイ</t>
    </rPh>
    <phoneticPr fontId="3"/>
  </si>
  <si>
    <t>JICAプラザ小計</t>
    <rPh sb="7" eb="9">
      <t>ショウケイ</t>
    </rPh>
    <phoneticPr fontId="4"/>
  </si>
  <si>
    <t>国内拠点小計</t>
    <rPh sb="0" eb="2">
      <t>コクナイ</t>
    </rPh>
    <rPh sb="2" eb="4">
      <t>キョテン</t>
    </rPh>
    <rPh sb="4" eb="6">
      <t>ショウケイ</t>
    </rPh>
    <phoneticPr fontId="4"/>
  </si>
  <si>
    <t>クロスロード国内（通常号）</t>
    <rPh sb="6" eb="8">
      <t>コクナイ</t>
    </rPh>
    <rPh sb="9" eb="11">
      <t>ツウジョウ</t>
    </rPh>
    <rPh sb="11" eb="12">
      <t>ゴウ</t>
    </rPh>
    <phoneticPr fontId="22"/>
  </si>
  <si>
    <t>クロス＆新聞在外（通常号）</t>
    <phoneticPr fontId="22"/>
  </si>
  <si>
    <t>クロス国内（増刊号）</t>
    <rPh sb="3" eb="5">
      <t>コクナイ</t>
    </rPh>
    <rPh sb="6" eb="9">
      <t>ゾウカンゴウ</t>
    </rPh>
    <phoneticPr fontId="22"/>
  </si>
  <si>
    <t>研修オリエンテーション資料</t>
    <rPh sb="0" eb="2">
      <t>ケンシュウ</t>
    </rPh>
    <rPh sb="11" eb="13">
      <t>シリョウ</t>
    </rPh>
    <phoneticPr fontId="22"/>
  </si>
  <si>
    <t>青年研修用教材</t>
    <phoneticPr fontId="22"/>
  </si>
  <si>
    <t>プリ用物品</t>
    <rPh sb="2" eb="3">
      <t>ヨウ</t>
    </rPh>
    <rPh sb="3" eb="5">
      <t>ブッピン</t>
    </rPh>
    <phoneticPr fontId="22"/>
  </si>
  <si>
    <t>別シート⑧を参照</t>
    <rPh sb="0" eb="1">
      <t>ベツ</t>
    </rPh>
    <rPh sb="6" eb="8">
      <t>サンショウ</t>
    </rPh>
    <phoneticPr fontId="22"/>
  </si>
  <si>
    <t>別シート⑩を参照</t>
    <rPh sb="0" eb="1">
      <t>ベツ</t>
    </rPh>
    <rPh sb="6" eb="8">
      <t>サンショウ</t>
    </rPh>
    <phoneticPr fontId="22"/>
  </si>
  <si>
    <t>約83</t>
    <rPh sb="0" eb="1">
      <t>ヤク</t>
    </rPh>
    <phoneticPr fontId="3"/>
  </si>
  <si>
    <t>手帳：約88
テキスト：約90
CD：約100</t>
    <rPh sb="0" eb="2">
      <t>テチョウ</t>
    </rPh>
    <rPh sb="3" eb="4">
      <t>ヤク</t>
    </rPh>
    <rPh sb="12" eb="13">
      <t>ヤク</t>
    </rPh>
    <rPh sb="19" eb="20">
      <t>ヤク</t>
    </rPh>
    <phoneticPr fontId="22"/>
  </si>
  <si>
    <t>徽章：約20
修了証書：約5
証書ケース：約350
メディカルカード：約5
災害マニュアル：約10</t>
    <rPh sb="3" eb="4">
      <t>ヤク</t>
    </rPh>
    <rPh sb="12" eb="13">
      <t>ヤク</t>
    </rPh>
    <rPh sb="15" eb="17">
      <t>ショウショ</t>
    </rPh>
    <rPh sb="21" eb="22">
      <t>ヤク</t>
    </rPh>
    <rPh sb="35" eb="36">
      <t>ヤク</t>
    </rPh>
    <rPh sb="46" eb="47">
      <t>ヤク</t>
    </rPh>
    <phoneticPr fontId="22"/>
  </si>
  <si>
    <t>約400</t>
    <rPh sb="0" eb="1">
      <t>ヤク</t>
    </rPh>
    <phoneticPr fontId="50"/>
  </si>
  <si>
    <t>小計</t>
    <rPh sb="0" eb="2">
      <t>ショウケイ</t>
    </rPh>
    <phoneticPr fontId="3"/>
  </si>
  <si>
    <t>小計</t>
    <rPh sb="0" eb="2">
      <t>ショウケイ</t>
    </rPh>
    <phoneticPr fontId="3"/>
  </si>
  <si>
    <t>※応募関心者号：国内機関は要望調査により変動。</t>
    <rPh sb="1" eb="3">
      <t>オウボ</t>
    </rPh>
    <rPh sb="3" eb="5">
      <t>カンシン</t>
    </rPh>
    <rPh sb="5" eb="6">
      <t>シャ</t>
    </rPh>
    <rPh sb="6" eb="7">
      <t>ゴウ</t>
    </rPh>
    <rPh sb="8" eb="10">
      <t>コクナイ</t>
    </rPh>
    <rPh sb="10" eb="12">
      <t>キカン</t>
    </rPh>
    <rPh sb="13" eb="15">
      <t>ヨウボウ</t>
    </rPh>
    <rPh sb="15" eb="17">
      <t>チョウサ</t>
    </rPh>
    <rPh sb="20" eb="22">
      <t>ヘンドウ</t>
    </rPh>
    <phoneticPr fontId="4"/>
  </si>
  <si>
    <t>インドネシア</t>
    <phoneticPr fontId="3"/>
  </si>
  <si>
    <t>小計</t>
    <rPh sb="0" eb="2">
      <t>ショウケイ</t>
    </rPh>
    <phoneticPr fontId="11"/>
  </si>
  <si>
    <t>①ＯＢＯＧ号</t>
    <rPh sb="5" eb="6">
      <t>ゴウ</t>
    </rPh>
    <phoneticPr fontId="11"/>
  </si>
  <si>
    <t>②応募関心者号</t>
    <rPh sb="1" eb="3">
      <t>オウボ</t>
    </rPh>
    <rPh sb="3" eb="5">
      <t>カンシン</t>
    </rPh>
    <rPh sb="5" eb="6">
      <t>シャ</t>
    </rPh>
    <rPh sb="6" eb="7">
      <t>ゴウ</t>
    </rPh>
    <phoneticPr fontId="11"/>
  </si>
  <si>
    <t>合計（①＋②）</t>
    <rPh sb="0" eb="2">
      <t>ゴウケイ</t>
    </rPh>
    <phoneticPr fontId="11"/>
  </si>
  <si>
    <t>イギリス</t>
    <phoneticPr fontId="4"/>
  </si>
  <si>
    <t>イギリス</t>
    <phoneticPr fontId="3"/>
  </si>
  <si>
    <t>20867件</t>
    <rPh sb="5" eb="6">
      <t>ケン</t>
    </rPh>
    <phoneticPr fontId="3"/>
  </si>
  <si>
    <t>20867部</t>
    <rPh sb="5" eb="6">
      <t>ブ</t>
    </rPh>
    <phoneticPr fontId="3"/>
  </si>
  <si>
    <t>100件</t>
    <rPh sb="3" eb="4">
      <t>ケン</t>
    </rPh>
    <phoneticPr fontId="3"/>
  </si>
  <si>
    <t>200部</t>
    <rPh sb="3" eb="4">
      <t>ブ</t>
    </rPh>
    <phoneticPr fontId="3"/>
  </si>
  <si>
    <t>254件</t>
    <rPh sb="3" eb="4">
      <t>ケン</t>
    </rPh>
    <phoneticPr fontId="3"/>
  </si>
  <si>
    <t>2623部</t>
    <rPh sb="4" eb="5">
      <t>ブ</t>
    </rPh>
    <phoneticPr fontId="3"/>
  </si>
  <si>
    <t>その他、外部向けに各回以下の部数を発送予定</t>
    <rPh sb="2" eb="3">
      <t>ホカ</t>
    </rPh>
    <rPh sb="4" eb="6">
      <t>ガイブ</t>
    </rPh>
    <rPh sb="6" eb="7">
      <t>ム</t>
    </rPh>
    <rPh sb="9" eb="11">
      <t>カクカイ</t>
    </rPh>
    <rPh sb="11" eb="13">
      <t>イカ</t>
    </rPh>
    <rPh sb="14" eb="16">
      <t>ブスウ</t>
    </rPh>
    <rPh sb="17" eb="19">
      <t>ハッソウ</t>
    </rPh>
    <rPh sb="19" eb="21">
      <t>ヨテイ</t>
    </rPh>
    <phoneticPr fontId="3"/>
  </si>
  <si>
    <t>1089件</t>
    <rPh sb="4" eb="5">
      <t>ケン</t>
    </rPh>
    <phoneticPr fontId="3"/>
  </si>
  <si>
    <t>1089部</t>
    <rPh sb="4" eb="5">
      <t>ブ</t>
    </rPh>
    <phoneticPr fontId="3"/>
  </si>
  <si>
    <t>5件</t>
    <rPh sb="1" eb="2">
      <t>ケン</t>
    </rPh>
    <phoneticPr fontId="3"/>
  </si>
  <si>
    <t>10部</t>
    <rPh sb="2" eb="3">
      <t>ブ</t>
    </rPh>
    <phoneticPr fontId="3"/>
  </si>
  <si>
    <t>75部</t>
    <rPh sb="2" eb="3">
      <t>ブ</t>
    </rPh>
    <phoneticPr fontId="3"/>
  </si>
  <si>
    <t>国内（1部、エコメール）</t>
    <rPh sb="0" eb="2">
      <t>コクナイ</t>
    </rPh>
    <rPh sb="4" eb="5">
      <t>ブ</t>
    </rPh>
    <phoneticPr fontId="3"/>
  </si>
  <si>
    <t>国内（2部、封筒メール）</t>
    <rPh sb="0" eb="2">
      <t>コクナイ</t>
    </rPh>
    <rPh sb="4" eb="5">
      <t>ブ</t>
    </rPh>
    <rPh sb="6" eb="8">
      <t>フウトウ</t>
    </rPh>
    <phoneticPr fontId="3"/>
  </si>
  <si>
    <t>国内（3部以上、宅配便）</t>
    <rPh sb="0" eb="2">
      <t>コクナイ</t>
    </rPh>
    <rPh sb="4" eb="7">
      <t>ブイジョウ</t>
    </rPh>
    <rPh sb="8" eb="10">
      <t>タクハイ</t>
    </rPh>
    <rPh sb="10" eb="11">
      <t>ビン</t>
    </rPh>
    <phoneticPr fontId="3"/>
  </si>
  <si>
    <t>8件</t>
    <rPh sb="1" eb="2">
      <t>ケン</t>
    </rPh>
    <phoneticPr fontId="3"/>
  </si>
  <si>
    <t>その他、外部向けに年１回以下の部数を発送予定</t>
    <rPh sb="2" eb="3">
      <t>ホカ</t>
    </rPh>
    <rPh sb="4" eb="6">
      <t>ガイブ</t>
    </rPh>
    <rPh sb="6" eb="7">
      <t>ム</t>
    </rPh>
    <rPh sb="9" eb="10">
      <t>ネン</t>
    </rPh>
    <rPh sb="11" eb="12">
      <t>カイ</t>
    </rPh>
    <rPh sb="12" eb="14">
      <t>イカ</t>
    </rPh>
    <rPh sb="15" eb="17">
      <t>ブスウ</t>
    </rPh>
    <rPh sb="18" eb="20">
      <t>ハッソウ</t>
    </rPh>
    <rPh sb="20" eb="22">
      <t>ヨテイ</t>
    </rPh>
    <phoneticPr fontId="3"/>
  </si>
  <si>
    <t>507件</t>
    <rPh sb="3" eb="4">
      <t>ケン</t>
    </rPh>
    <phoneticPr fontId="3"/>
  </si>
  <si>
    <t>507部</t>
    <rPh sb="3" eb="4">
      <t>ブ</t>
    </rPh>
    <phoneticPr fontId="3"/>
  </si>
  <si>
    <t>1件</t>
    <rPh sb="1" eb="2">
      <t>ケン</t>
    </rPh>
    <phoneticPr fontId="3"/>
  </si>
  <si>
    <t>2部</t>
    <rPh sb="1" eb="2">
      <t>ブ</t>
    </rPh>
    <phoneticPr fontId="3"/>
  </si>
  <si>
    <t>2件</t>
    <rPh sb="1" eb="2">
      <t>ケン</t>
    </rPh>
    <phoneticPr fontId="3"/>
  </si>
  <si>
    <t>80部</t>
    <rPh sb="2" eb="3">
      <t>ブ</t>
    </rPh>
    <phoneticPr fontId="3"/>
  </si>
  <si>
    <t>155件</t>
    <rPh sb="3" eb="4">
      <t>ケン</t>
    </rPh>
    <phoneticPr fontId="3"/>
  </si>
  <si>
    <t>155部</t>
    <rPh sb="3" eb="4">
      <t>ブ</t>
    </rPh>
    <phoneticPr fontId="3"/>
  </si>
  <si>
    <t>30部</t>
    <rPh sb="2" eb="3">
      <t>ブ</t>
    </rPh>
    <phoneticPr fontId="3"/>
  </si>
  <si>
    <t>33件</t>
    <rPh sb="2" eb="3">
      <t>ケン</t>
    </rPh>
    <phoneticPr fontId="3"/>
  </si>
  <si>
    <t>33部</t>
    <rPh sb="2" eb="3">
      <t>ブ</t>
    </rPh>
    <phoneticPr fontId="3"/>
  </si>
  <si>
    <t>海外発送</t>
    <rPh sb="0" eb="2">
      <t>カイガイ</t>
    </rPh>
    <rPh sb="2" eb="4">
      <t>ハッソウ</t>
    </rPh>
    <phoneticPr fontId="3"/>
  </si>
  <si>
    <t>23,690部</t>
    <rPh sb="6" eb="7">
      <t>ブ</t>
    </rPh>
    <phoneticPr fontId="3"/>
  </si>
  <si>
    <t>21,221件</t>
    <rPh sb="6" eb="7">
      <t>ケン</t>
    </rPh>
    <phoneticPr fontId="3"/>
  </si>
  <si>
    <t>1,102件</t>
    <rPh sb="5" eb="6">
      <t>ケン</t>
    </rPh>
    <phoneticPr fontId="3"/>
  </si>
  <si>
    <t>1,174部</t>
    <rPh sb="5" eb="6">
      <t>ブ</t>
    </rPh>
    <phoneticPr fontId="3"/>
  </si>
  <si>
    <t>510件</t>
    <rPh sb="3" eb="4">
      <t>ケン</t>
    </rPh>
    <phoneticPr fontId="3"/>
  </si>
  <si>
    <t>589部</t>
    <rPh sb="3" eb="4">
      <t>ブ</t>
    </rPh>
    <phoneticPr fontId="3"/>
  </si>
  <si>
    <t>190件</t>
    <rPh sb="3" eb="4">
      <t>ケン</t>
    </rPh>
    <phoneticPr fontId="3"/>
  </si>
  <si>
    <t>220部</t>
    <rPh sb="3" eb="4">
      <t>ブ</t>
    </rPh>
    <phoneticPr fontId="3"/>
  </si>
  <si>
    <t>JICA定期刊行物・研修教材一覧及び年間想定発送部数</t>
    <rPh sb="4" eb="6">
      <t>テイキ</t>
    </rPh>
    <rPh sb="6" eb="9">
      <t>カンコウブツ</t>
    </rPh>
    <rPh sb="10" eb="14">
      <t>ケンシュウキョウザイ</t>
    </rPh>
    <rPh sb="14" eb="16">
      <t>イチラン</t>
    </rPh>
    <rPh sb="16" eb="17">
      <t>オヨ</t>
    </rPh>
    <rPh sb="18" eb="20">
      <t>ネンカン</t>
    </rPh>
    <rPh sb="20" eb="22">
      <t>ソウテイ</t>
    </rPh>
    <rPh sb="22" eb="24">
      <t>ハッソウ</t>
    </rPh>
    <rPh sb="24" eb="26">
      <t>ブスウ</t>
    </rPh>
    <phoneticPr fontId="22"/>
  </si>
  <si>
    <t>国内拠点</t>
    <rPh sb="0" eb="2">
      <t>コクナイ</t>
    </rPh>
    <rPh sb="2" eb="4">
      <t>キョテン</t>
    </rPh>
    <phoneticPr fontId="4"/>
  </si>
  <si>
    <t>在外事務所・支所等小計</t>
    <rPh sb="0" eb="2">
      <t>ザイガイ</t>
    </rPh>
    <rPh sb="2" eb="4">
      <t>ジム</t>
    </rPh>
    <rPh sb="4" eb="5">
      <t>ショ</t>
    </rPh>
    <rPh sb="6" eb="8">
      <t>シショ</t>
    </rPh>
    <rPh sb="8" eb="9">
      <t>トウ</t>
    </rPh>
    <rPh sb="9" eb="11">
      <t>ショウケイ</t>
    </rPh>
    <phoneticPr fontId="3"/>
  </si>
  <si>
    <t>在外事務所・支所等</t>
    <rPh sb="0" eb="5">
      <t>ザイガイジムショ</t>
    </rPh>
    <rPh sb="6" eb="8">
      <t>シショ</t>
    </rPh>
    <rPh sb="8" eb="9">
      <t>トウ</t>
    </rPh>
    <phoneticPr fontId="4"/>
  </si>
  <si>
    <t>在外事務所・支所等</t>
    <rPh sb="6" eb="8">
      <t>シショ</t>
    </rPh>
    <rPh sb="8" eb="9">
      <t>トウ</t>
    </rPh>
    <phoneticPr fontId="4"/>
  </si>
  <si>
    <t>在外事務所・支所等</t>
    <rPh sb="5" eb="8">
      <t>テンシショ</t>
    </rPh>
    <rPh sb="8" eb="9">
      <t>トウ</t>
    </rPh>
    <phoneticPr fontId="4"/>
  </si>
  <si>
    <t>在外事務所・支所等小計</t>
    <rPh sb="0" eb="2">
      <t>ザイガイ</t>
    </rPh>
    <rPh sb="2" eb="4">
      <t>ジム</t>
    </rPh>
    <rPh sb="4" eb="5">
      <t>ショ</t>
    </rPh>
    <rPh sb="5" eb="8">
      <t>テンシショ</t>
    </rPh>
    <rPh sb="8" eb="9">
      <t>トウ</t>
    </rPh>
    <rPh sb="9" eb="11">
      <t>ショウケイ</t>
    </rPh>
    <phoneticPr fontId="3"/>
  </si>
  <si>
    <t>別添1</t>
    <rPh sb="0" eb="2">
      <t>ベッテン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</si>
</sst>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55">
    <font>
      <sz val="12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color indexed="9"/>
      <name val="MS UI Gothic"/>
      <family val="3"/>
      <charset val="128"/>
    </font>
    <font>
      <sz val="6"/>
      <name val="ＭＳ ゴシック"/>
      <family val="2"/>
      <charset val="128"/>
    </font>
    <font>
      <sz val="6"/>
      <name val="Osaka"/>
      <family val="3"/>
      <charset val="128"/>
    </font>
    <font>
      <sz val="16"/>
      <color indexed="9"/>
      <name val="MS UI Gothic"/>
      <family val="3"/>
      <charset val="128"/>
    </font>
    <font>
      <sz val="10"/>
      <color indexed="9"/>
      <name val="MS UI Gothic"/>
      <family val="3"/>
      <charset val="128"/>
    </font>
    <font>
      <b/>
      <sz val="16"/>
      <name val="MS UI Gothic"/>
      <family val="3"/>
      <charset val="128"/>
    </font>
    <font>
      <sz val="11"/>
      <name val="ＭＳ Ｐゴシック"/>
      <family val="3"/>
      <charset val="128"/>
    </font>
    <font>
      <sz val="10"/>
      <name val="MS UI Gothic"/>
      <family val="3"/>
      <charset val="128"/>
    </font>
    <font>
      <sz val="12"/>
      <name val="細明朝体"/>
      <family val="3"/>
      <charset val="128"/>
    </font>
    <font>
      <sz val="6"/>
      <name val="ＭＳ Ｐゴシック"/>
      <family val="3"/>
      <charset val="128"/>
    </font>
    <font>
      <sz val="10"/>
      <color indexed="12"/>
      <name val="MS UI Gothic"/>
      <family val="3"/>
      <charset val="128"/>
    </font>
    <font>
      <sz val="10"/>
      <color indexed="8"/>
      <name val="MS UI Gothic"/>
      <family val="3"/>
      <charset val="128"/>
    </font>
    <font>
      <b/>
      <sz val="10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2"/>
      <name val="Osaka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0"/>
      <name val="Osaka"/>
      <family val="3"/>
      <charset val="128"/>
    </font>
    <font>
      <sz val="12"/>
      <color rgb="FF0070C0"/>
      <name val="Osaka"/>
      <family val="3"/>
      <charset val="128"/>
    </font>
    <font>
      <sz val="12"/>
      <color indexed="10"/>
      <name val="Osaka"/>
      <family val="3"/>
      <charset val="128"/>
    </font>
    <font>
      <sz val="11"/>
      <name val="游ゴシック"/>
      <family val="3"/>
      <charset val="128"/>
      <scheme val="minor"/>
    </font>
    <font>
      <sz val="11"/>
      <color indexed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sz val="8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color indexed="4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name val="Osaka"/>
      <family val="3"/>
      <charset val="128"/>
    </font>
    <font>
      <b/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/>
    <xf numFmtId="0" fontId="1" fillId="0" borderId="0">
      <alignment vertical="center"/>
    </xf>
    <xf numFmtId="0" fontId="1" fillId="0" borderId="0">
      <alignment vertical="center"/>
    </xf>
  </cellStyleXfs>
  <cellXfs count="496">
    <xf numFmtId="0" fontId="0" fillId="0" borderId="0" xfId="0">
      <alignment vertical="center"/>
    </xf>
    <xf numFmtId="0" fontId="2" fillId="2" borderId="0" xfId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38" fontId="9" fillId="0" borderId="0" xfId="2" applyFont="1" applyAlignment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1" xfId="4" applyFont="1" applyFill="1" applyBorder="1" applyAlignment="1">
      <alignment horizontal="center" vertical="center" wrapText="1"/>
    </xf>
    <xf numFmtId="38" fontId="9" fillId="3" borderId="1" xfId="2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 vertical="center"/>
    </xf>
    <xf numFmtId="38" fontId="9" fillId="3" borderId="2" xfId="2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/>
    </xf>
    <xf numFmtId="0" fontId="9" fillId="0" borderId="3" xfId="3" applyFont="1" applyFill="1" applyBorder="1" applyAlignment="1">
      <alignment vertical="center"/>
    </xf>
    <xf numFmtId="38" fontId="9" fillId="0" borderId="3" xfId="2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38" fontId="9" fillId="0" borderId="4" xfId="2" applyFont="1" applyFill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38" fontId="9" fillId="0" borderId="4" xfId="2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38" fontId="13" fillId="0" borderId="5" xfId="2" applyFont="1" applyFill="1" applyBorder="1" applyAlignment="1">
      <alignment vertical="center"/>
    </xf>
    <xf numFmtId="0" fontId="9" fillId="0" borderId="5" xfId="3" applyFont="1" applyFill="1" applyBorder="1" applyAlignment="1">
      <alignment vertical="center"/>
    </xf>
    <xf numFmtId="38" fontId="9" fillId="0" borderId="5" xfId="2" applyFont="1" applyFill="1" applyBorder="1" applyAlignment="1">
      <alignment vertical="center"/>
    </xf>
    <xf numFmtId="0" fontId="13" fillId="0" borderId="3" xfId="3" applyFont="1" applyFill="1" applyBorder="1" applyAlignment="1">
      <alignment vertical="center"/>
    </xf>
    <xf numFmtId="38" fontId="13" fillId="0" borderId="3" xfId="2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6" xfId="3" applyFont="1" applyFill="1" applyBorder="1" applyAlignment="1">
      <alignment vertical="center"/>
    </xf>
    <xf numFmtId="38" fontId="13" fillId="0" borderId="6" xfId="2" applyFont="1" applyFill="1" applyBorder="1" applyAlignment="1">
      <alignment vertical="center"/>
    </xf>
    <xf numFmtId="0" fontId="9" fillId="0" borderId="7" xfId="3" applyFont="1" applyFill="1" applyBorder="1" applyAlignment="1">
      <alignment vertical="center"/>
    </xf>
    <xf numFmtId="38" fontId="9" fillId="0" borderId="7" xfId="2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38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14" fillId="0" borderId="0" xfId="2" applyFont="1" applyFill="1" applyBorder="1" applyAlignment="1">
      <alignment vertical="center"/>
    </xf>
    <xf numFmtId="0" fontId="9" fillId="0" borderId="6" xfId="3" applyFont="1" applyFill="1" applyBorder="1" applyAlignment="1">
      <alignment vertical="center"/>
    </xf>
    <xf numFmtId="38" fontId="9" fillId="0" borderId="6" xfId="2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10" xfId="3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38" fontId="9" fillId="0" borderId="0" xfId="2" applyFont="1" applyFill="1" applyBorder="1" applyAlignment="1">
      <alignment vertical="center"/>
    </xf>
    <xf numFmtId="0" fontId="15" fillId="0" borderId="3" xfId="3" applyFont="1" applyFill="1" applyBorder="1" applyAlignment="1">
      <alignment vertical="center"/>
    </xf>
    <xf numFmtId="38" fontId="15" fillId="0" borderId="3" xfId="2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38" fontId="14" fillId="0" borderId="0" xfId="0" applyNumberFormat="1" applyFont="1" applyAlignment="1">
      <alignment vertical="center"/>
    </xf>
    <xf numFmtId="0" fontId="9" fillId="0" borderId="3" xfId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17" fillId="0" borderId="0" xfId="5">
      <alignment vertical="center"/>
    </xf>
    <xf numFmtId="0" fontId="17" fillId="0" borderId="0" xfId="5" applyAlignment="1">
      <alignment vertical="center"/>
    </xf>
    <xf numFmtId="0" fontId="17" fillId="0" borderId="0" xfId="5" applyFill="1">
      <alignment vertical="center"/>
    </xf>
    <xf numFmtId="0" fontId="17" fillId="0" borderId="0" xfId="5" applyFill="1" applyAlignment="1">
      <alignment vertical="center"/>
    </xf>
    <xf numFmtId="0" fontId="9" fillId="3" borderId="2" xfId="4" applyFont="1" applyFill="1" applyBorder="1" applyAlignment="1">
      <alignment horizontal="center" vertical="center" wrapText="1"/>
    </xf>
    <xf numFmtId="38" fontId="7" fillId="0" borderId="0" xfId="2" applyFont="1" applyAlignment="1">
      <alignment vertical="center"/>
    </xf>
    <xf numFmtId="38" fontId="14" fillId="0" borderId="0" xfId="2" applyFont="1" applyAlignment="1">
      <alignment vertical="center"/>
    </xf>
    <xf numFmtId="38" fontId="18" fillId="0" borderId="0" xfId="2" applyFont="1" applyAlignment="1"/>
    <xf numFmtId="38" fontId="1" fillId="0" borderId="0" xfId="2" applyFont="1" applyAlignment="1"/>
    <xf numFmtId="38" fontId="8" fillId="0" borderId="0" xfId="2" applyAlignment="1"/>
    <xf numFmtId="38" fontId="9" fillId="0" borderId="0" xfId="2" applyFont="1" applyBorder="1" applyAlignment="1">
      <alignment vertical="center"/>
    </xf>
    <xf numFmtId="38" fontId="1" fillId="0" borderId="0" xfId="2" applyFont="1" applyBorder="1" applyAlignment="1">
      <alignment horizontal="center"/>
    </xf>
    <xf numFmtId="38" fontId="1" fillId="0" borderId="0" xfId="2" applyFont="1" applyAlignment="1">
      <alignment horizontal="center"/>
    </xf>
    <xf numFmtId="38" fontId="1" fillId="0" borderId="0" xfId="2" applyFont="1" applyBorder="1" applyAlignment="1"/>
    <xf numFmtId="38" fontId="1" fillId="0" borderId="0" xfId="2" applyFont="1" applyBorder="1" applyAlignment="1">
      <alignment horizontal="left"/>
    </xf>
    <xf numFmtId="38" fontId="14" fillId="0" borderId="0" xfId="2" applyFont="1" applyBorder="1" applyAlignment="1">
      <alignment vertical="center"/>
    </xf>
    <xf numFmtId="38" fontId="8" fillId="0" borderId="0" xfId="2" applyAlignment="1">
      <alignment horizontal="center"/>
    </xf>
    <xf numFmtId="38" fontId="9" fillId="0" borderId="3" xfId="6" applyFont="1" applyFill="1" applyBorder="1" applyAlignment="1">
      <alignment vertical="center"/>
    </xf>
    <xf numFmtId="38" fontId="9" fillId="0" borderId="5" xfId="2" applyFont="1" applyFill="1" applyBorder="1" applyAlignment="1">
      <alignment horizontal="right" vertical="center"/>
    </xf>
    <xf numFmtId="38" fontId="9" fillId="0" borderId="3" xfId="2" applyFont="1" applyFill="1" applyBorder="1" applyAlignment="1">
      <alignment horizontal="right" vertical="center"/>
    </xf>
    <xf numFmtId="38" fontId="15" fillId="0" borderId="3" xfId="2" applyFont="1" applyFill="1" applyBorder="1" applyAlignment="1">
      <alignment horizontal="right" vertical="center"/>
    </xf>
    <xf numFmtId="38" fontId="13" fillId="0" borderId="3" xfId="2" applyFont="1" applyFill="1" applyBorder="1" applyAlignment="1">
      <alignment horizontal="right" vertical="center"/>
    </xf>
    <xf numFmtId="38" fontId="9" fillId="0" borderId="6" xfId="2" applyFont="1" applyFill="1" applyBorder="1" applyAlignment="1">
      <alignment horizontal="right" vertical="center"/>
    </xf>
    <xf numFmtId="38" fontId="13" fillId="0" borderId="12" xfId="2" applyFont="1" applyFill="1" applyBorder="1" applyAlignment="1">
      <alignment vertical="center"/>
    </xf>
    <xf numFmtId="38" fontId="9" fillId="0" borderId="13" xfId="2" applyFont="1" applyFill="1" applyBorder="1" applyAlignment="1">
      <alignment vertical="center" wrapText="1"/>
    </xf>
    <xf numFmtId="0" fontId="20" fillId="0" borderId="0" xfId="8" applyFont="1" applyFill="1" applyBorder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4" fontId="6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56" fontId="21" fillId="6" borderId="1" xfId="8" applyNumberFormat="1" applyFont="1" applyFill="1" applyBorder="1">
      <alignment vertical="center"/>
    </xf>
    <xf numFmtId="56" fontId="1" fillId="6" borderId="1" xfId="8" applyNumberFormat="1" applyFont="1" applyFill="1" applyBorder="1" applyAlignment="1">
      <alignment horizontal="center" vertical="center"/>
    </xf>
    <xf numFmtId="0" fontId="1" fillId="0" borderId="0" xfId="8" applyFont="1" applyFill="1" applyBorder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0" xfId="8" applyFont="1" applyFill="1" applyBorder="1" applyAlignment="1">
      <alignment horizontal="center" vertical="center"/>
    </xf>
    <xf numFmtId="0" fontId="1" fillId="0" borderId="0" xfId="8" applyNumberFormat="1" applyFont="1" applyFill="1" applyBorder="1">
      <alignment vertical="center"/>
    </xf>
    <xf numFmtId="0" fontId="23" fillId="0" borderId="0" xfId="8" applyFont="1" applyFill="1" applyBorder="1">
      <alignment vertical="center"/>
    </xf>
    <xf numFmtId="0" fontId="0" fillId="0" borderId="0" xfId="0" applyAlignment="1"/>
    <xf numFmtId="38" fontId="21" fillId="0" borderId="0" xfId="2" applyFont="1" applyFill="1" applyBorder="1" applyAlignment="1">
      <alignment vertical="center"/>
    </xf>
    <xf numFmtId="0" fontId="24" fillId="0" borderId="14" xfId="5" applyFont="1" applyFill="1" applyBorder="1" applyAlignment="1">
      <alignment horizontal="center" vertical="center"/>
    </xf>
    <xf numFmtId="0" fontId="25" fillId="0" borderId="0" xfId="5" applyFont="1" applyFill="1">
      <alignment vertical="center"/>
    </xf>
    <xf numFmtId="0" fontId="17" fillId="0" borderId="0" xfId="5" applyFont="1">
      <alignment vertical="center"/>
    </xf>
    <xf numFmtId="38" fontId="17" fillId="0" borderId="0" xfId="5" applyNumberFormat="1">
      <alignment vertical="center"/>
    </xf>
    <xf numFmtId="0" fontId="26" fillId="0" borderId="0" xfId="5" applyFont="1" applyAlignment="1">
      <alignment horizontal="center" vertical="center"/>
    </xf>
    <xf numFmtId="38" fontId="27" fillId="0" borderId="0" xfId="7" applyFont="1" applyFill="1" applyBorder="1" applyAlignment="1">
      <alignment vertical="center"/>
    </xf>
    <xf numFmtId="38" fontId="28" fillId="0" borderId="0" xfId="7" applyFont="1" applyFill="1" applyBorder="1" applyAlignment="1">
      <alignment vertical="center"/>
    </xf>
    <xf numFmtId="38" fontId="28" fillId="0" borderId="0" xfId="7" applyFont="1" applyFill="1" applyBorder="1" applyAlignment="1">
      <alignment horizontal="center" vertical="center"/>
    </xf>
    <xf numFmtId="38" fontId="27" fillId="0" borderId="0" xfId="7" applyFont="1" applyFill="1" applyBorder="1" applyAlignment="1"/>
    <xf numFmtId="38" fontId="29" fillId="0" borderId="0" xfId="7" applyFont="1" applyBorder="1" applyAlignment="1">
      <alignment vertical="center"/>
    </xf>
    <xf numFmtId="38" fontId="27" fillId="0" borderId="0" xfId="7" applyFont="1" applyBorder="1" applyAlignment="1">
      <alignment vertical="center"/>
    </xf>
    <xf numFmtId="38" fontId="27" fillId="0" borderId="0" xfId="7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left" vertical="center" shrinkToFit="1"/>
    </xf>
    <xf numFmtId="0" fontId="30" fillId="0" borderId="24" xfId="0" applyFont="1" applyFill="1" applyBorder="1" applyAlignment="1">
      <alignment horizontal="left" vertical="center" shrinkToFit="1"/>
    </xf>
    <xf numFmtId="38" fontId="27" fillId="0" borderId="0" xfId="7" applyFont="1" applyFill="1" applyBorder="1" applyAlignment="1">
      <alignment horizontal="left" vertical="center" wrapText="1"/>
    </xf>
    <xf numFmtId="38" fontId="27" fillId="0" borderId="0" xfId="7" applyFont="1" applyFill="1" applyBorder="1" applyAlignment="1">
      <alignment horizontal="justify" vertical="center"/>
    </xf>
    <xf numFmtId="38" fontId="27" fillId="0" borderId="0" xfId="7" applyFont="1" applyFill="1" applyBorder="1" applyAlignment="1">
      <alignment horizontal="justify" vertical="center" wrapText="1"/>
    </xf>
    <xf numFmtId="38" fontId="27" fillId="0" borderId="0" xfId="7" applyFont="1" applyFill="1" applyBorder="1" applyAlignment="1">
      <alignment horizontal="left" vertical="center"/>
    </xf>
    <xf numFmtId="38" fontId="27" fillId="0" borderId="0" xfId="7" applyFont="1" applyFill="1" applyBorder="1" applyAlignment="1">
      <alignment horizontal="center" wrapText="1"/>
    </xf>
    <xf numFmtId="0" fontId="32" fillId="0" borderId="0" xfId="0" applyFont="1" applyFill="1" applyBorder="1" applyAlignment="1"/>
    <xf numFmtId="0" fontId="33" fillId="0" borderId="26" xfId="0" applyFont="1" applyFill="1" applyBorder="1" applyAlignment="1"/>
    <xf numFmtId="0" fontId="32" fillId="0" borderId="27" xfId="0" applyFont="1" applyFill="1" applyBorder="1" applyAlignment="1"/>
    <xf numFmtId="0" fontId="34" fillId="0" borderId="28" xfId="0" applyFont="1" applyFill="1" applyBorder="1" applyAlignment="1">
      <alignment horizontal="left" indent="1"/>
    </xf>
    <xf numFmtId="176" fontId="33" fillId="0" borderId="29" xfId="0" applyNumberFormat="1" applyFont="1" applyFill="1" applyBorder="1" applyAlignment="1"/>
    <xf numFmtId="0" fontId="34" fillId="0" borderId="30" xfId="0" applyFont="1" applyFill="1" applyBorder="1" applyAlignment="1">
      <alignment horizontal="left" indent="1"/>
    </xf>
    <xf numFmtId="176" fontId="35" fillId="0" borderId="31" xfId="0" applyNumberFormat="1" applyFont="1" applyFill="1" applyBorder="1" applyAlignment="1"/>
    <xf numFmtId="0" fontId="33" fillId="0" borderId="0" xfId="0" applyFont="1" applyFill="1" applyBorder="1" applyAlignment="1"/>
    <xf numFmtId="0" fontId="36" fillId="0" borderId="0" xfId="0" applyFont="1" applyAlignment="1">
      <alignment horizontal="right"/>
    </xf>
    <xf numFmtId="38" fontId="32" fillId="8" borderId="0" xfId="0" applyNumberFormat="1" applyFont="1" applyFill="1" applyBorder="1" applyAlignment="1"/>
    <xf numFmtId="38" fontId="8" fillId="8" borderId="0" xfId="0" applyNumberFormat="1" applyFont="1" applyFill="1" applyBorder="1" applyAlignment="1"/>
    <xf numFmtId="0" fontId="38" fillId="0" borderId="38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 shrinkToFit="1"/>
    </xf>
    <xf numFmtId="0" fontId="22" fillId="0" borderId="41" xfId="0" applyFont="1" applyFill="1" applyBorder="1" applyAlignment="1">
      <alignment horizontal="center" vertical="center" shrinkToFit="1"/>
    </xf>
    <xf numFmtId="0" fontId="39" fillId="0" borderId="42" xfId="0" applyFont="1" applyFill="1" applyBorder="1" applyAlignment="1">
      <alignment horizontal="center" vertical="center" shrinkToFit="1"/>
    </xf>
    <xf numFmtId="0" fontId="39" fillId="0" borderId="43" xfId="0" applyFont="1" applyFill="1" applyBorder="1" applyAlignment="1">
      <alignment horizontal="center" vertical="center" shrinkToFit="1"/>
    </xf>
    <xf numFmtId="0" fontId="22" fillId="0" borderId="44" xfId="0" applyFont="1" applyFill="1" applyBorder="1" applyAlignment="1">
      <alignment horizontal="center" vertical="center" shrinkToFit="1"/>
    </xf>
    <xf numFmtId="0" fontId="22" fillId="0" borderId="43" xfId="0" applyFont="1" applyFill="1" applyBorder="1" applyAlignment="1">
      <alignment horizontal="center" vertical="center" shrinkToFit="1"/>
    </xf>
    <xf numFmtId="0" fontId="39" fillId="0" borderId="45" xfId="0" applyFont="1" applyFill="1" applyBorder="1" applyAlignment="1">
      <alignment horizontal="center" vertical="center" shrinkToFit="1"/>
    </xf>
    <xf numFmtId="0" fontId="1" fillId="0" borderId="47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1" fillId="0" borderId="52" xfId="0" applyFont="1" applyFill="1" applyBorder="1" applyAlignment="1">
      <alignment vertical="center"/>
    </xf>
    <xf numFmtId="0" fontId="1" fillId="0" borderId="54" xfId="0" applyFont="1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0" fontId="1" fillId="0" borderId="5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56" xfId="0" applyFont="1" applyFill="1" applyBorder="1" applyAlignment="1">
      <alignment vertical="center"/>
    </xf>
    <xf numFmtId="0" fontId="1" fillId="0" borderId="57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0" fillId="0" borderId="58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61" xfId="0" applyFont="1" applyFill="1" applyBorder="1" applyAlignment="1">
      <alignment vertical="center"/>
    </xf>
    <xf numFmtId="0" fontId="0" fillId="0" borderId="6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62" xfId="0" applyFon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1" fillId="0" borderId="65" xfId="0" applyFont="1" applyFill="1" applyBorder="1" applyAlignment="1">
      <alignment vertical="center"/>
    </xf>
    <xf numFmtId="38" fontId="40" fillId="0" borderId="66" xfId="9" applyFont="1" applyFill="1" applyBorder="1">
      <alignment vertical="center"/>
    </xf>
    <xf numFmtId="38" fontId="40" fillId="0" borderId="67" xfId="9" applyFont="1" applyFill="1" applyBorder="1">
      <alignment vertical="center"/>
    </xf>
    <xf numFmtId="38" fontId="40" fillId="0" borderId="68" xfId="9" applyFont="1" applyFill="1" applyBorder="1">
      <alignment vertical="center"/>
    </xf>
    <xf numFmtId="38" fontId="40" fillId="0" borderId="69" xfId="9" applyFont="1" applyFill="1" applyBorder="1">
      <alignment vertical="center"/>
    </xf>
    <xf numFmtId="38" fontId="40" fillId="0" borderId="70" xfId="9" applyFont="1" applyFill="1" applyBorder="1">
      <alignment vertical="center"/>
    </xf>
    <xf numFmtId="38" fontId="40" fillId="0" borderId="27" xfId="9" applyFont="1" applyFill="1" applyBorder="1">
      <alignment vertical="center"/>
    </xf>
    <xf numFmtId="0" fontId="0" fillId="0" borderId="47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0" fillId="0" borderId="52" xfId="0" applyFont="1" applyFill="1" applyBorder="1" applyAlignment="1">
      <alignment vertical="center"/>
    </xf>
    <xf numFmtId="0" fontId="0" fillId="0" borderId="54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55" xfId="0" applyFont="1" applyFill="1" applyBorder="1" applyAlignment="1">
      <alignment horizontal="right" vertical="center"/>
    </xf>
    <xf numFmtId="0" fontId="0" fillId="0" borderId="58" xfId="0" applyFont="1" applyFill="1" applyBorder="1" applyAlignment="1">
      <alignment horizontal="right" vertical="center"/>
    </xf>
    <xf numFmtId="0" fontId="0" fillId="0" borderId="6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61" xfId="0" applyFont="1" applyFill="1" applyBorder="1" applyAlignment="1">
      <alignment vertical="center"/>
    </xf>
    <xf numFmtId="0" fontId="0" fillId="0" borderId="62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72" xfId="0" applyFont="1" applyFill="1" applyBorder="1" applyAlignment="1">
      <alignment vertical="center"/>
    </xf>
    <xf numFmtId="0" fontId="1" fillId="0" borderId="73" xfId="0" applyFont="1" applyFill="1" applyBorder="1" applyAlignment="1">
      <alignment vertical="center"/>
    </xf>
    <xf numFmtId="0" fontId="0" fillId="0" borderId="65" xfId="0" applyFont="1" applyFill="1" applyBorder="1" applyAlignment="1">
      <alignment vertical="center"/>
    </xf>
    <xf numFmtId="0" fontId="1" fillId="0" borderId="63" xfId="0" applyFont="1" applyFill="1" applyBorder="1" applyAlignment="1">
      <alignment vertical="center"/>
    </xf>
    <xf numFmtId="0" fontId="1" fillId="0" borderId="64" xfId="0" applyFont="1" applyFill="1" applyBorder="1" applyAlignment="1">
      <alignment vertical="center"/>
    </xf>
    <xf numFmtId="0" fontId="40" fillId="0" borderId="66" xfId="0" applyFont="1" applyFill="1" applyBorder="1" applyAlignment="1">
      <alignment vertical="center"/>
    </xf>
    <xf numFmtId="0" fontId="40" fillId="0" borderId="67" xfId="0" applyFont="1" applyFill="1" applyBorder="1" applyAlignment="1">
      <alignment vertical="center"/>
    </xf>
    <xf numFmtId="0" fontId="40" fillId="0" borderId="68" xfId="0" applyFont="1" applyFill="1" applyBorder="1" applyAlignment="1">
      <alignment vertical="center"/>
    </xf>
    <xf numFmtId="0" fontId="40" fillId="0" borderId="69" xfId="0" applyFont="1" applyFill="1" applyBorder="1" applyAlignment="1">
      <alignment vertical="center"/>
    </xf>
    <xf numFmtId="0" fontId="40" fillId="0" borderId="70" xfId="0" applyFont="1" applyFill="1" applyBorder="1" applyAlignment="1">
      <alignment vertical="center"/>
    </xf>
    <xf numFmtId="0" fontId="40" fillId="0" borderId="27" xfId="0" applyFont="1" applyFill="1" applyBorder="1" applyAlignment="1">
      <alignment vertical="center"/>
    </xf>
    <xf numFmtId="0" fontId="32" fillId="5" borderId="0" xfId="0" applyFont="1" applyFill="1" applyBorder="1" applyAlignment="1"/>
    <xf numFmtId="0" fontId="0" fillId="0" borderId="49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1" fillId="0" borderId="55" xfId="0" applyFont="1" applyFill="1" applyBorder="1" applyAlignment="1">
      <alignment vertical="center"/>
    </xf>
    <xf numFmtId="0" fontId="41" fillId="0" borderId="58" xfId="0" applyFont="1" applyFill="1" applyBorder="1" applyAlignment="1">
      <alignment vertical="center"/>
    </xf>
    <xf numFmtId="0" fontId="0" fillId="0" borderId="56" xfId="0" applyFont="1" applyFill="1" applyBorder="1" applyAlignment="1">
      <alignment vertical="center"/>
    </xf>
    <xf numFmtId="0" fontId="0" fillId="0" borderId="57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42" fillId="0" borderId="47" xfId="0" applyFont="1" applyFill="1" applyBorder="1" applyAlignment="1">
      <alignment vertical="center"/>
    </xf>
    <xf numFmtId="0" fontId="42" fillId="0" borderId="20" xfId="0" applyFont="1" applyFill="1" applyBorder="1" applyAlignment="1">
      <alignment vertical="center"/>
    </xf>
    <xf numFmtId="0" fontId="42" fillId="0" borderId="49" xfId="0" applyFont="1" applyFill="1" applyBorder="1" applyAlignment="1">
      <alignment vertical="center"/>
    </xf>
    <xf numFmtId="0" fontId="42" fillId="0" borderId="50" xfId="0" applyFont="1" applyFill="1" applyBorder="1" applyAlignment="1">
      <alignment vertical="center"/>
    </xf>
    <xf numFmtId="0" fontId="42" fillId="0" borderId="51" xfId="0" applyFont="1" applyFill="1" applyBorder="1" applyAlignment="1">
      <alignment vertical="center"/>
    </xf>
    <xf numFmtId="0" fontId="42" fillId="0" borderId="54" xfId="0" applyFont="1" applyFill="1" applyBorder="1" applyAlignment="1">
      <alignment vertical="center"/>
    </xf>
    <xf numFmtId="0" fontId="42" fillId="0" borderId="1" xfId="0" applyFont="1" applyFill="1" applyBorder="1" applyAlignment="1">
      <alignment vertical="center"/>
    </xf>
    <xf numFmtId="0" fontId="42" fillId="0" borderId="9" xfId="0" applyFont="1" applyFill="1" applyBorder="1" applyAlignment="1">
      <alignment vertical="center"/>
    </xf>
    <xf numFmtId="0" fontId="42" fillId="0" borderId="56" xfId="0" applyFont="1" applyFill="1" applyBorder="1" applyAlignment="1">
      <alignment vertical="center"/>
    </xf>
    <xf numFmtId="0" fontId="42" fillId="0" borderId="57" xfId="0" applyFont="1" applyFill="1" applyBorder="1" applyAlignment="1">
      <alignment vertical="center"/>
    </xf>
    <xf numFmtId="0" fontId="0" fillId="0" borderId="72" xfId="0" applyFill="1" applyBorder="1" applyAlignment="1">
      <alignment vertical="center"/>
    </xf>
    <xf numFmtId="0" fontId="0" fillId="0" borderId="73" xfId="0" applyFill="1" applyBorder="1" applyAlignment="1">
      <alignment vertical="center"/>
    </xf>
    <xf numFmtId="0" fontId="1" fillId="0" borderId="40" xfId="0" applyFont="1" applyFill="1" applyBorder="1" applyAlignment="1">
      <alignment vertical="center"/>
    </xf>
    <xf numFmtId="0" fontId="42" fillId="0" borderId="63" xfId="0" applyFont="1" applyFill="1" applyBorder="1" applyAlignment="1">
      <alignment vertical="center"/>
    </xf>
    <xf numFmtId="0" fontId="42" fillId="0" borderId="64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38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40" fillId="0" borderId="76" xfId="0" applyFont="1" applyFill="1" applyBorder="1" applyAlignment="1">
      <alignment vertical="center"/>
    </xf>
    <xf numFmtId="0" fontId="40" fillId="0" borderId="77" xfId="0" applyFont="1" applyFill="1" applyBorder="1" applyAlignment="1">
      <alignment vertical="center"/>
    </xf>
    <xf numFmtId="0" fontId="40" fillId="0" borderId="78" xfId="0" applyFont="1" applyFill="1" applyBorder="1" applyAlignment="1">
      <alignment vertical="center"/>
    </xf>
    <xf numFmtId="0" fontId="0" fillId="5" borderId="36" xfId="0" applyFont="1" applyFill="1" applyBorder="1">
      <alignment vertical="center"/>
    </xf>
    <xf numFmtId="0" fontId="0" fillId="0" borderId="50" xfId="0" applyFont="1" applyFill="1" applyBorder="1" applyAlignment="1">
      <alignment vertical="center"/>
    </xf>
    <xf numFmtId="0" fontId="0" fillId="0" borderId="51" xfId="0" applyFont="1" applyFill="1" applyBorder="1" applyAlignment="1">
      <alignment vertical="center"/>
    </xf>
    <xf numFmtId="0" fontId="0" fillId="5" borderId="55" xfId="0" applyFont="1" applyFill="1" applyBorder="1">
      <alignment vertical="center"/>
    </xf>
    <xf numFmtId="38" fontId="1" fillId="0" borderId="55" xfId="2" applyFont="1" applyFill="1" applyBorder="1">
      <alignment vertical="center"/>
    </xf>
    <xf numFmtId="38" fontId="8" fillId="0" borderId="56" xfId="2" applyFont="1" applyFill="1" applyBorder="1">
      <alignment vertical="center"/>
    </xf>
    <xf numFmtId="38" fontId="8" fillId="0" borderId="57" xfId="2" applyFont="1" applyFill="1" applyBorder="1">
      <alignment vertical="center"/>
    </xf>
    <xf numFmtId="38" fontId="1" fillId="0" borderId="58" xfId="2" applyFont="1" applyFill="1" applyBorder="1">
      <alignment vertical="center"/>
    </xf>
    <xf numFmtId="0" fontId="0" fillId="0" borderId="81" xfId="0" applyFont="1" applyFill="1" applyBorder="1" applyAlignment="1">
      <alignment vertical="center"/>
    </xf>
    <xf numFmtId="0" fontId="0" fillId="0" borderId="63" xfId="0" applyFont="1" applyFill="1" applyBorder="1" applyAlignment="1">
      <alignment vertical="center"/>
    </xf>
    <xf numFmtId="0" fontId="0" fillId="0" borderId="64" xfId="0" applyFont="1" applyFill="1" applyBorder="1" applyAlignment="1">
      <alignment vertical="center"/>
    </xf>
    <xf numFmtId="0" fontId="46" fillId="0" borderId="0" xfId="10" applyFont="1"/>
    <xf numFmtId="0" fontId="17" fillId="0" borderId="0" xfId="10"/>
    <xf numFmtId="0" fontId="46" fillId="9" borderId="2" xfId="10" applyFont="1" applyFill="1" applyBorder="1" applyAlignment="1">
      <alignment horizontal="center" vertical="center" wrapText="1"/>
    </xf>
    <xf numFmtId="0" fontId="46" fillId="0" borderId="1" xfId="10" applyFont="1" applyBorder="1"/>
    <xf numFmtId="0" fontId="46" fillId="0" borderId="11" xfId="10" applyFont="1" applyBorder="1"/>
    <xf numFmtId="0" fontId="17" fillId="0" borderId="0" xfId="10" applyFont="1"/>
    <xf numFmtId="0" fontId="46" fillId="0" borderId="0" xfId="10" applyFont="1" applyAlignment="1">
      <alignment horizontal="center"/>
    </xf>
    <xf numFmtId="0" fontId="30" fillId="0" borderId="0" xfId="11" applyFont="1" applyFill="1">
      <alignment vertical="center"/>
    </xf>
    <xf numFmtId="0" fontId="30" fillId="0" borderId="0" xfId="11" applyFont="1" applyFill="1" applyAlignment="1">
      <alignment horizontal="center" vertical="center"/>
    </xf>
    <xf numFmtId="0" fontId="30" fillId="10" borderId="47" xfId="11" applyFont="1" applyFill="1" applyBorder="1" applyAlignment="1">
      <alignment horizontal="center" vertical="center"/>
    </xf>
    <xf numFmtId="38" fontId="48" fillId="10" borderId="1" xfId="9" applyFont="1" applyFill="1" applyBorder="1" applyAlignment="1">
      <alignment horizontal="center" vertical="center" wrapText="1"/>
    </xf>
    <xf numFmtId="0" fontId="30" fillId="0" borderId="66" xfId="11" applyFont="1" applyFill="1" applyBorder="1" applyAlignment="1">
      <alignment horizontal="center" vertical="center"/>
    </xf>
    <xf numFmtId="38" fontId="30" fillId="0" borderId="67" xfId="9" applyFont="1" applyFill="1" applyBorder="1">
      <alignment vertical="center"/>
    </xf>
    <xf numFmtId="0" fontId="30" fillId="0" borderId="0" xfId="11" applyFont="1" applyFill="1" applyBorder="1" applyAlignment="1">
      <alignment horizontal="center" vertical="center"/>
    </xf>
    <xf numFmtId="38" fontId="30" fillId="0" borderId="0" xfId="9" applyFont="1" applyFill="1" applyBorder="1">
      <alignment vertical="center"/>
    </xf>
    <xf numFmtId="0" fontId="30" fillId="0" borderId="0" xfId="11" applyNumberFormat="1" applyFont="1" applyFill="1">
      <alignment vertical="center"/>
    </xf>
    <xf numFmtId="0" fontId="49" fillId="0" borderId="0" xfId="11" applyNumberFormat="1" applyFont="1" applyFill="1">
      <alignment vertical="center"/>
    </xf>
    <xf numFmtId="0" fontId="30" fillId="0" borderId="0" xfId="11" applyNumberFormat="1" applyFont="1" applyFill="1" applyAlignment="1">
      <alignment vertical="center" wrapText="1"/>
    </xf>
    <xf numFmtId="38" fontId="30" fillId="0" borderId="0" xfId="9" applyFont="1" applyFill="1">
      <alignment vertical="center"/>
    </xf>
    <xf numFmtId="38" fontId="30" fillId="0" borderId="0" xfId="9" applyFont="1" applyFill="1" applyAlignment="1">
      <alignment vertical="center" wrapText="1"/>
    </xf>
    <xf numFmtId="0" fontId="9" fillId="0" borderId="0" xfId="3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center" vertical="center"/>
    </xf>
    <xf numFmtId="0" fontId="1" fillId="0" borderId="0" xfId="12">
      <alignment vertical="center"/>
    </xf>
    <xf numFmtId="0" fontId="1" fillId="0" borderId="0" xfId="12" applyAlignment="1">
      <alignment horizontal="right" vertical="center"/>
    </xf>
    <xf numFmtId="0" fontId="30" fillId="0" borderId="0" xfId="12" applyFont="1">
      <alignment vertical="center"/>
    </xf>
    <xf numFmtId="0" fontId="30" fillId="0" borderId="0" xfId="12" applyFont="1" applyAlignment="1">
      <alignment horizontal="right" vertical="center"/>
    </xf>
    <xf numFmtId="0" fontId="30" fillId="11" borderId="1" xfId="12" applyFont="1" applyFill="1" applyBorder="1" applyAlignment="1">
      <alignment horizontal="center" vertical="center"/>
    </xf>
    <xf numFmtId="0" fontId="30" fillId="11" borderId="1" xfId="12" applyFont="1" applyFill="1" applyBorder="1" applyAlignment="1">
      <alignment horizontal="center" vertical="center" wrapText="1"/>
    </xf>
    <xf numFmtId="0" fontId="30" fillId="11" borderId="1" xfId="12" applyFont="1" applyFill="1" applyBorder="1" applyAlignment="1">
      <alignment vertical="center" shrinkToFit="1"/>
    </xf>
    <xf numFmtId="0" fontId="1" fillId="0" borderId="0" xfId="12" applyAlignment="1">
      <alignment vertical="center" wrapText="1"/>
    </xf>
    <xf numFmtId="0" fontId="8" fillId="12" borderId="1" xfId="12" applyFont="1" applyFill="1" applyBorder="1" applyAlignment="1">
      <alignment horizontal="right" vertical="center" wrapText="1"/>
    </xf>
    <xf numFmtId="0" fontId="8" fillId="12" borderId="1" xfId="12" applyFont="1" applyFill="1" applyBorder="1" applyAlignment="1">
      <alignment horizontal="center" vertical="center"/>
    </xf>
    <xf numFmtId="0" fontId="8" fillId="12" borderId="1" xfId="12" applyFont="1" applyFill="1" applyBorder="1">
      <alignment vertical="center"/>
    </xf>
    <xf numFmtId="177" fontId="8" fillId="12" borderId="1" xfId="12" applyNumberFormat="1" applyFont="1" applyFill="1" applyBorder="1">
      <alignment vertical="center"/>
    </xf>
    <xf numFmtId="38" fontId="8" fillId="12" borderId="1" xfId="12" applyNumberFormat="1" applyFont="1" applyFill="1" applyBorder="1">
      <alignment vertical="center"/>
    </xf>
    <xf numFmtId="0" fontId="30" fillId="12" borderId="1" xfId="12" applyFont="1" applyFill="1" applyBorder="1" applyAlignment="1">
      <alignment horizontal="center" vertical="center"/>
    </xf>
    <xf numFmtId="0" fontId="30" fillId="12" borderId="1" xfId="12" applyFont="1" applyFill="1" applyBorder="1">
      <alignment vertical="center"/>
    </xf>
    <xf numFmtId="38" fontId="8" fillId="12" borderId="1" xfId="12" applyNumberFormat="1" applyFont="1" applyFill="1" applyBorder="1" applyAlignment="1">
      <alignment horizontal="right" vertical="center" wrapText="1"/>
    </xf>
    <xf numFmtId="0" fontId="8" fillId="12" borderId="1" xfId="12" applyFont="1" applyFill="1" applyBorder="1" applyAlignment="1">
      <alignment horizontal="center" vertical="center" wrapText="1"/>
    </xf>
    <xf numFmtId="0" fontId="8" fillId="12" borderId="1" xfId="12" applyFont="1" applyFill="1" applyBorder="1" applyAlignment="1">
      <alignment horizontal="right" vertical="center"/>
    </xf>
    <xf numFmtId="0" fontId="8" fillId="13" borderId="1" xfId="12" applyFont="1" applyFill="1" applyBorder="1" applyAlignment="1">
      <alignment horizontal="center" vertical="center"/>
    </xf>
    <xf numFmtId="0" fontId="8" fillId="13" borderId="1" xfId="12" applyFont="1" applyFill="1" applyBorder="1">
      <alignment vertical="center"/>
    </xf>
    <xf numFmtId="0" fontId="30" fillId="13" borderId="1" xfId="12" applyFont="1" applyFill="1" applyBorder="1" applyAlignment="1">
      <alignment horizontal="center" vertical="center"/>
    </xf>
    <xf numFmtId="0" fontId="30" fillId="13" borderId="1" xfId="12" applyFont="1" applyFill="1" applyBorder="1">
      <alignment vertical="center"/>
    </xf>
    <xf numFmtId="0" fontId="8" fillId="13" borderId="1" xfId="12" applyFont="1" applyFill="1" applyBorder="1" applyAlignment="1">
      <alignment horizontal="right" vertical="center" wrapText="1"/>
    </xf>
    <xf numFmtId="0" fontId="8" fillId="14" borderId="1" xfId="12" applyFont="1" applyFill="1" applyBorder="1">
      <alignment vertical="center"/>
    </xf>
    <xf numFmtId="0" fontId="30" fillId="14" borderId="1" xfId="12" applyFont="1" applyFill="1" applyBorder="1" applyAlignment="1">
      <alignment horizontal="center" vertical="center"/>
    </xf>
    <xf numFmtId="0" fontId="30" fillId="14" borderId="1" xfId="12" applyFont="1" applyFill="1" applyBorder="1">
      <alignment vertical="center"/>
    </xf>
    <xf numFmtId="0" fontId="8" fillId="14" borderId="1" xfId="12" applyFont="1" applyFill="1" applyBorder="1" applyAlignment="1">
      <alignment horizontal="right" vertical="center"/>
    </xf>
    <xf numFmtId="0" fontId="8" fillId="14" borderId="1" xfId="12" applyFont="1" applyFill="1" applyBorder="1" applyAlignment="1">
      <alignment horizontal="center" vertical="center"/>
    </xf>
    <xf numFmtId="38" fontId="8" fillId="14" borderId="1" xfId="7" applyFont="1" applyFill="1" applyBorder="1" applyAlignment="1">
      <alignment horizontal="right" vertical="center"/>
    </xf>
    <xf numFmtId="38" fontId="8" fillId="14" borderId="1" xfId="12" applyNumberFormat="1" applyFont="1" applyFill="1" applyBorder="1">
      <alignment vertical="center"/>
    </xf>
    <xf numFmtId="0" fontId="8" fillId="14" borderId="1" xfId="12" applyFont="1" applyFill="1" applyBorder="1" applyAlignment="1">
      <alignment horizontal="right" vertical="center" wrapText="1"/>
    </xf>
    <xf numFmtId="0" fontId="30" fillId="14" borderId="1" xfId="12" applyFont="1" applyFill="1" applyBorder="1" applyAlignment="1">
      <alignment horizontal="center" vertical="center" wrapText="1"/>
    </xf>
    <xf numFmtId="0" fontId="8" fillId="13" borderId="1" xfId="12" applyFont="1" applyFill="1" applyBorder="1" applyAlignment="1">
      <alignment vertical="center" wrapText="1"/>
    </xf>
    <xf numFmtId="0" fontId="8" fillId="13" borderId="1" xfId="12" applyFont="1" applyFill="1" applyBorder="1" applyAlignment="1">
      <alignment horizontal="left" vertical="center" wrapText="1"/>
    </xf>
    <xf numFmtId="38" fontId="8" fillId="13" borderId="1" xfId="7" applyFont="1" applyFill="1" applyBorder="1" applyAlignment="1">
      <alignment horizontal="right" vertical="center" wrapText="1"/>
    </xf>
    <xf numFmtId="38" fontId="9" fillId="0" borderId="69" xfId="0" applyNumberFormat="1" applyFont="1" applyBorder="1" applyAlignment="1">
      <alignment vertical="center"/>
    </xf>
    <xf numFmtId="38" fontId="9" fillId="0" borderId="36" xfId="0" applyNumberFormat="1" applyFont="1" applyBorder="1" applyAlignment="1">
      <alignment vertical="center"/>
    </xf>
    <xf numFmtId="38" fontId="9" fillId="0" borderId="43" xfId="0" applyNumberFormat="1" applyFont="1" applyBorder="1" applyAlignment="1">
      <alignment vertical="center"/>
    </xf>
    <xf numFmtId="38" fontId="9" fillId="0" borderId="62" xfId="0" applyNumberFormat="1" applyFont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9" fillId="16" borderId="66" xfId="0" applyFont="1" applyFill="1" applyBorder="1" applyAlignment="1">
      <alignment vertical="center"/>
    </xf>
    <xf numFmtId="0" fontId="9" fillId="16" borderId="33" xfId="0" applyFont="1" applyFill="1" applyBorder="1" applyAlignment="1">
      <alignment vertical="center"/>
    </xf>
    <xf numFmtId="38" fontId="9" fillId="0" borderId="1" xfId="2" applyFont="1" applyFill="1" applyBorder="1" applyAlignment="1">
      <alignment vertical="center"/>
    </xf>
    <xf numFmtId="38" fontId="9" fillId="0" borderId="27" xfId="2" applyFont="1" applyFill="1" applyBorder="1" applyAlignment="1">
      <alignment horizontal="right" vertical="center" wrapText="1"/>
    </xf>
    <xf numFmtId="0" fontId="13" fillId="0" borderId="66" xfId="3" applyFont="1" applyFill="1" applyBorder="1" applyAlignment="1">
      <alignment vertical="center"/>
    </xf>
    <xf numFmtId="0" fontId="9" fillId="0" borderId="66" xfId="3" applyFont="1" applyFill="1" applyBorder="1" applyAlignment="1">
      <alignment vertical="center"/>
    </xf>
    <xf numFmtId="38" fontId="9" fillId="0" borderId="27" xfId="2" applyFont="1" applyFill="1" applyBorder="1" applyAlignment="1">
      <alignment vertical="center"/>
    </xf>
    <xf numFmtId="0" fontId="12" fillId="0" borderId="84" xfId="3" applyFont="1" applyFill="1" applyBorder="1" applyAlignment="1">
      <alignment vertical="center"/>
    </xf>
    <xf numFmtId="0" fontId="9" fillId="0" borderId="84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38" fontId="9" fillId="0" borderId="27" xfId="2" applyFont="1" applyFill="1" applyBorder="1" applyAlignment="1">
      <alignment vertical="center" wrapText="1"/>
    </xf>
    <xf numFmtId="0" fontId="12" fillId="0" borderId="85" xfId="3" applyFont="1" applyFill="1" applyBorder="1" applyAlignment="1">
      <alignment vertical="center"/>
    </xf>
    <xf numFmtId="0" fontId="9" fillId="0" borderId="66" xfId="3" applyFont="1" applyFill="1" applyBorder="1" applyAlignment="1">
      <alignment horizontal="left" vertical="center"/>
    </xf>
    <xf numFmtId="38" fontId="2" fillId="0" borderId="0" xfId="2" applyFont="1" applyFill="1" applyBorder="1" applyAlignment="1">
      <alignment vertical="center"/>
    </xf>
    <xf numFmtId="0" fontId="9" fillId="16" borderId="40" xfId="0" applyFont="1" applyFill="1" applyBorder="1" applyAlignment="1">
      <alignment vertical="center"/>
    </xf>
    <xf numFmtId="0" fontId="1" fillId="0" borderId="66" xfId="8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/>
    </xf>
    <xf numFmtId="38" fontId="9" fillId="0" borderId="69" xfId="2" applyFont="1" applyFill="1" applyBorder="1" applyAlignment="1">
      <alignment vertical="center"/>
    </xf>
    <xf numFmtId="38" fontId="13" fillId="0" borderId="7" xfId="2" applyFont="1" applyFill="1" applyBorder="1" applyAlignment="1">
      <alignment vertical="center"/>
    </xf>
    <xf numFmtId="38" fontId="13" fillId="0" borderId="0" xfId="2" applyFont="1" applyFill="1" applyBorder="1" applyAlignment="1">
      <alignment vertical="center"/>
    </xf>
    <xf numFmtId="0" fontId="15" fillId="0" borderId="26" xfId="0" applyFont="1" applyFill="1" applyBorder="1" applyAlignment="1">
      <alignment vertical="center"/>
    </xf>
    <xf numFmtId="38" fontId="30" fillId="0" borderId="18" xfId="7" applyFont="1" applyFill="1" applyBorder="1" applyAlignment="1">
      <alignment vertical="center"/>
    </xf>
    <xf numFmtId="38" fontId="30" fillId="0" borderId="87" xfId="7" applyFont="1" applyFill="1" applyBorder="1" applyAlignment="1">
      <alignment vertical="center"/>
    </xf>
    <xf numFmtId="38" fontId="30" fillId="0" borderId="17" xfId="7" applyFont="1" applyBorder="1" applyAlignment="1">
      <alignment vertical="center"/>
    </xf>
    <xf numFmtId="38" fontId="30" fillId="0" borderId="19" xfId="7" applyFont="1" applyFill="1" applyBorder="1" applyAlignment="1">
      <alignment vertical="center"/>
    </xf>
    <xf numFmtId="38" fontId="30" fillId="0" borderId="25" xfId="7" applyFont="1" applyFill="1" applyBorder="1" applyAlignment="1">
      <alignment vertical="center"/>
    </xf>
    <xf numFmtId="38" fontId="31" fillId="0" borderId="19" xfId="7" applyFont="1" applyFill="1" applyBorder="1" applyAlignment="1">
      <alignment horizontal="right" vertical="center" shrinkToFit="1"/>
    </xf>
    <xf numFmtId="38" fontId="31" fillId="0" borderId="25" xfId="7" applyFont="1" applyFill="1" applyBorder="1" applyAlignment="1">
      <alignment horizontal="right" vertical="center" shrinkToFit="1"/>
    </xf>
    <xf numFmtId="38" fontId="30" fillId="0" borderId="0" xfId="7" applyFont="1" applyFill="1" applyBorder="1" applyAlignment="1">
      <alignment vertical="center"/>
    </xf>
    <xf numFmtId="38" fontId="30" fillId="0" borderId="0" xfId="7" applyFont="1" applyFill="1" applyBorder="1" applyAlignment="1">
      <alignment horizontal="center" vertical="center"/>
    </xf>
    <xf numFmtId="38" fontId="31" fillId="0" borderId="0" xfId="7" applyFont="1" applyFill="1" applyBorder="1" applyAlignment="1">
      <alignment vertical="center"/>
    </xf>
    <xf numFmtId="38" fontId="30" fillId="0" borderId="0" xfId="7" applyFont="1" applyFill="1" applyBorder="1" applyAlignment="1">
      <alignment horizontal="justify" vertical="center"/>
    </xf>
    <xf numFmtId="0" fontId="34" fillId="0" borderId="66" xfId="0" applyFont="1" applyFill="1" applyBorder="1" applyAlignment="1"/>
    <xf numFmtId="0" fontId="34" fillId="0" borderId="67" xfId="0" applyFont="1" applyFill="1" applyBorder="1" applyAlignment="1"/>
    <xf numFmtId="0" fontId="34" fillId="0" borderId="68" xfId="0" applyFont="1" applyFill="1" applyBorder="1" applyAlignment="1"/>
    <xf numFmtId="0" fontId="34" fillId="0" borderId="69" xfId="0" applyFont="1" applyFill="1" applyBorder="1" applyAlignment="1"/>
    <xf numFmtId="0" fontId="34" fillId="0" borderId="70" xfId="0" applyFont="1" applyFill="1" applyBorder="1" applyAlignment="1"/>
    <xf numFmtId="0" fontId="34" fillId="0" borderId="27" xfId="0" applyFont="1" applyFill="1" applyBorder="1" applyAlignment="1"/>
    <xf numFmtId="0" fontId="34" fillId="0" borderId="0" xfId="0" applyFont="1" applyFill="1" applyBorder="1" applyAlignment="1"/>
    <xf numFmtId="38" fontId="40" fillId="0" borderId="26" xfId="9" applyFont="1" applyFill="1" applyBorder="1" applyAlignment="1">
      <alignment horizontal="left" vertical="center"/>
    </xf>
    <xf numFmtId="0" fontId="40" fillId="0" borderId="26" xfId="0" applyFont="1" applyFill="1" applyBorder="1" applyAlignment="1">
      <alignment horizontal="left" vertical="center"/>
    </xf>
    <xf numFmtId="0" fontId="51" fillId="0" borderId="26" xfId="0" applyFont="1" applyFill="1" applyBorder="1" applyAlignment="1">
      <alignment horizontal="left"/>
    </xf>
    <xf numFmtId="0" fontId="52" fillId="0" borderId="46" xfId="3" applyFont="1" applyFill="1" applyBorder="1" applyAlignment="1">
      <alignment horizontal="left" vertical="center"/>
    </xf>
    <xf numFmtId="0" fontId="31" fillId="0" borderId="53" xfId="3" applyFont="1" applyFill="1" applyBorder="1" applyAlignment="1">
      <alignment horizontal="left" vertical="center"/>
    </xf>
    <xf numFmtId="0" fontId="52" fillId="0" borderId="53" xfId="3" applyFont="1" applyFill="1" applyBorder="1" applyAlignment="1">
      <alignment horizontal="left" vertical="center"/>
    </xf>
    <xf numFmtId="0" fontId="52" fillId="0" borderId="59" xfId="3" applyFont="1" applyFill="1" applyBorder="1" applyAlignment="1">
      <alignment horizontal="left" vertical="center"/>
    </xf>
    <xf numFmtId="0" fontId="31" fillId="0" borderId="71" xfId="3" applyFont="1" applyFill="1" applyBorder="1" applyAlignment="1">
      <alignment horizontal="left" vertical="center"/>
    </xf>
    <xf numFmtId="0" fontId="43" fillId="0" borderId="53" xfId="3" applyFont="1" applyFill="1" applyBorder="1" applyAlignment="1">
      <alignment horizontal="left" vertical="center"/>
    </xf>
    <xf numFmtId="0" fontId="31" fillId="0" borderId="59" xfId="3" applyFont="1" applyFill="1" applyBorder="1" applyAlignment="1">
      <alignment horizontal="left" vertical="center"/>
    </xf>
    <xf numFmtId="0" fontId="31" fillId="0" borderId="53" xfId="1" applyFont="1" applyFill="1" applyBorder="1" applyAlignment="1">
      <alignment horizontal="left" vertical="center"/>
    </xf>
    <xf numFmtId="0" fontId="52" fillId="0" borderId="71" xfId="3" applyFont="1" applyFill="1" applyBorder="1" applyAlignment="1">
      <alignment horizontal="left" vertical="center"/>
    </xf>
    <xf numFmtId="0" fontId="31" fillId="0" borderId="74" xfId="3" applyFont="1" applyFill="1" applyBorder="1" applyAlignment="1">
      <alignment horizontal="left" vertical="center"/>
    </xf>
    <xf numFmtId="0" fontId="52" fillId="0" borderId="32" xfId="1" applyFont="1" applyFill="1" applyBorder="1" applyAlignment="1">
      <alignment horizontal="left" vertical="center"/>
    </xf>
    <xf numFmtId="38" fontId="52" fillId="0" borderId="75" xfId="9" applyFont="1" applyFill="1" applyBorder="1" applyAlignment="1">
      <alignment horizontal="left" vertical="center"/>
    </xf>
    <xf numFmtId="0" fontId="43" fillId="0" borderId="79" xfId="0" applyFont="1" applyFill="1" applyBorder="1" applyAlignment="1">
      <alignment horizontal="left" vertical="center"/>
    </xf>
    <xf numFmtId="0" fontId="43" fillId="0" borderId="75" xfId="0" applyFont="1" applyFill="1" applyBorder="1" applyAlignment="1">
      <alignment horizontal="left" vertical="center"/>
    </xf>
    <xf numFmtId="0" fontId="43" fillId="0" borderId="80" xfId="0" applyFont="1" applyFill="1" applyBorder="1" applyAlignment="1">
      <alignment horizontal="left" vertical="center"/>
    </xf>
    <xf numFmtId="0" fontId="1" fillId="17" borderId="61" xfId="10" applyFont="1" applyFill="1" applyBorder="1" applyAlignment="1">
      <alignment horizontal="center" vertical="center" wrapText="1"/>
    </xf>
    <xf numFmtId="0" fontId="1" fillId="17" borderId="2" xfId="10" applyFont="1" applyFill="1" applyBorder="1" applyAlignment="1">
      <alignment horizontal="center" vertical="center" wrapText="1"/>
    </xf>
    <xf numFmtId="0" fontId="1" fillId="0" borderId="1" xfId="10" applyFont="1" applyBorder="1"/>
    <xf numFmtId="0" fontId="53" fillId="0" borderId="1" xfId="10" applyFont="1" applyFill="1" applyBorder="1" applyAlignment="1">
      <alignment horizontal="left"/>
    </xf>
    <xf numFmtId="0" fontId="53" fillId="0" borderId="1" xfId="10" applyFont="1" applyFill="1" applyBorder="1" applyAlignment="1">
      <alignment horizontal="left" wrapText="1"/>
    </xf>
    <xf numFmtId="0" fontId="1" fillId="0" borderId="2" xfId="10" applyFont="1" applyBorder="1"/>
    <xf numFmtId="0" fontId="53" fillId="4" borderId="2" xfId="10" applyFont="1" applyFill="1" applyBorder="1" applyAlignment="1">
      <alignment horizontal="left" vertical="center" shrinkToFit="1"/>
    </xf>
    <xf numFmtId="0" fontId="53" fillId="0" borderId="2" xfId="10" applyFont="1" applyFill="1" applyBorder="1" applyAlignment="1">
      <alignment horizontal="left" vertical="center" shrinkToFit="1"/>
    </xf>
    <xf numFmtId="0" fontId="1" fillId="0" borderId="26" xfId="10" applyFont="1" applyBorder="1"/>
    <xf numFmtId="0" fontId="53" fillId="0" borderId="27" xfId="10" applyFont="1" applyFill="1" applyBorder="1" applyAlignment="1">
      <alignment horizontal="left"/>
    </xf>
    <xf numFmtId="38" fontId="30" fillId="0" borderId="69" xfId="9" applyFont="1" applyFill="1" applyBorder="1">
      <alignment vertical="center"/>
    </xf>
    <xf numFmtId="38" fontId="1" fillId="17" borderId="35" xfId="9" applyFont="1" applyFill="1" applyBorder="1" applyAlignment="1">
      <alignment horizontal="center" vertical="center" wrapText="1"/>
    </xf>
    <xf numFmtId="38" fontId="1" fillId="17" borderId="34" xfId="9" applyFont="1" applyFill="1" applyBorder="1" applyAlignment="1">
      <alignment horizontal="center" vertical="center" wrapText="1"/>
    </xf>
    <xf numFmtId="38" fontId="1" fillId="17" borderId="36" xfId="9" applyFont="1" applyFill="1" applyBorder="1" applyAlignment="1">
      <alignment horizontal="center" vertical="center" wrapText="1"/>
    </xf>
    <xf numFmtId="38" fontId="30" fillId="0" borderId="70" xfId="9" applyFont="1" applyFill="1" applyBorder="1">
      <alignment vertical="center"/>
    </xf>
    <xf numFmtId="0" fontId="0" fillId="0" borderId="88" xfId="0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0" fillId="0" borderId="83" xfId="0" applyFont="1" applyFill="1" applyBorder="1" applyAlignment="1">
      <alignment vertical="center"/>
    </xf>
    <xf numFmtId="38" fontId="48" fillId="10" borderId="58" xfId="9" applyFont="1" applyFill="1" applyBorder="1" applyAlignment="1">
      <alignment horizontal="center" vertical="center" wrapText="1"/>
    </xf>
    <xf numFmtId="38" fontId="32" fillId="0" borderId="1" xfId="2" applyFont="1" applyFill="1" applyBorder="1" applyAlignment="1">
      <alignment horizontal="center" vertical="center"/>
    </xf>
    <xf numFmtId="38" fontId="8" fillId="0" borderId="1" xfId="2" applyFont="1" applyFill="1" applyBorder="1">
      <alignment vertical="center"/>
    </xf>
    <xf numFmtId="38" fontId="8" fillId="0" borderId="1" xfId="2" applyFont="1" applyFill="1" applyBorder="1" applyAlignment="1">
      <alignment vertical="center" wrapText="1"/>
    </xf>
    <xf numFmtId="38" fontId="32" fillId="0" borderId="2" xfId="2" applyFont="1" applyFill="1" applyBorder="1" applyAlignment="1">
      <alignment horizontal="center" vertical="center"/>
    </xf>
    <xf numFmtId="38" fontId="8" fillId="0" borderId="2" xfId="2" applyFont="1" applyFill="1" applyBorder="1">
      <alignment vertical="center"/>
    </xf>
    <xf numFmtId="38" fontId="8" fillId="0" borderId="2" xfId="2" applyFont="1" applyFill="1" applyBorder="1" applyAlignment="1">
      <alignment vertical="center" wrapText="1"/>
    </xf>
    <xf numFmtId="38" fontId="9" fillId="0" borderId="6" xfId="6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3" borderId="1" xfId="4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vertical="center"/>
    </xf>
    <xf numFmtId="38" fontId="9" fillId="0" borderId="90" xfId="2" applyFont="1" applyFill="1" applyBorder="1" applyAlignment="1">
      <alignment vertical="center"/>
    </xf>
    <xf numFmtId="38" fontId="9" fillId="0" borderId="55" xfId="0" applyNumberFormat="1" applyFont="1" applyBorder="1" applyAlignment="1">
      <alignment vertical="center"/>
    </xf>
    <xf numFmtId="0" fontId="9" fillId="0" borderId="26" xfId="3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38" fontId="30" fillId="0" borderId="16" xfId="7" applyFont="1" applyFill="1" applyBorder="1" applyAlignment="1">
      <alignment vertical="center"/>
    </xf>
    <xf numFmtId="38" fontId="30" fillId="0" borderId="21" xfId="7" applyFont="1" applyFill="1" applyBorder="1" applyAlignment="1">
      <alignment horizontal="center" vertical="center"/>
    </xf>
    <xf numFmtId="38" fontId="30" fillId="0" borderId="15" xfId="7" applyFont="1" applyFill="1" applyBorder="1" applyAlignment="1">
      <alignment horizontal="center" vertical="center"/>
    </xf>
    <xf numFmtId="38" fontId="30" fillId="0" borderId="0" xfId="7" applyFont="1" applyFill="1" applyBorder="1" applyAlignment="1">
      <alignment horizontal="center"/>
    </xf>
    <xf numFmtId="38" fontId="30" fillId="0" borderId="86" xfId="7" applyFont="1" applyFill="1" applyBorder="1" applyAlignment="1">
      <alignment vertical="center"/>
    </xf>
    <xf numFmtId="38" fontId="30" fillId="0" borderId="86" xfId="7" applyFont="1" applyFill="1" applyBorder="1" applyAlignment="1">
      <alignment horizontal="right" vertical="center"/>
    </xf>
    <xf numFmtId="38" fontId="30" fillId="0" borderId="0" xfId="7" applyFont="1" applyFill="1" applyBorder="1" applyAlignment="1">
      <alignment horizontal="left" vertical="center"/>
    </xf>
    <xf numFmtId="38" fontId="30" fillId="0" borderId="0" xfId="7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8" fontId="13" fillId="17" borderId="6" xfId="2" applyFont="1" applyFill="1" applyBorder="1" applyAlignment="1">
      <alignment horizontal="right" vertical="center"/>
    </xf>
    <xf numFmtId="38" fontId="9" fillId="17" borderId="3" xfId="2" applyFont="1" applyFill="1" applyBorder="1" applyAlignment="1">
      <alignment horizontal="right" vertical="center"/>
    </xf>
    <xf numFmtId="38" fontId="9" fillId="17" borderId="6" xfId="2" applyFont="1" applyFill="1" applyBorder="1" applyAlignment="1">
      <alignment horizontal="right" vertical="center"/>
    </xf>
    <xf numFmtId="38" fontId="9" fillId="17" borderId="5" xfId="2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27" xfId="8" applyFont="1" applyFill="1" applyBorder="1" applyAlignment="1">
      <alignment horizontal="right" vertical="center"/>
    </xf>
    <xf numFmtId="38" fontId="8" fillId="0" borderId="29" xfId="2" applyFont="1" applyFill="1" applyBorder="1">
      <alignment vertical="center"/>
    </xf>
    <xf numFmtId="38" fontId="8" fillId="0" borderId="55" xfId="2" applyFont="1" applyFill="1" applyBorder="1">
      <alignment vertical="center"/>
    </xf>
    <xf numFmtId="38" fontId="32" fillId="0" borderId="55" xfId="2" applyFont="1" applyFill="1" applyBorder="1">
      <alignment vertical="center"/>
    </xf>
    <xf numFmtId="0" fontId="9" fillId="18" borderId="1" xfId="0" applyFont="1" applyFill="1" applyBorder="1" applyAlignment="1">
      <alignment vertical="center"/>
    </xf>
    <xf numFmtId="0" fontId="9" fillId="18" borderId="1" xfId="0" applyFont="1" applyFill="1" applyBorder="1" applyAlignment="1">
      <alignment horizontal="right" vertical="center"/>
    </xf>
    <xf numFmtId="38" fontId="9" fillId="0" borderId="0" xfId="7" applyFont="1" applyFill="1" applyBorder="1" applyAlignment="1">
      <alignment horizontal="right" vertical="center"/>
    </xf>
    <xf numFmtId="0" fontId="9" fillId="18" borderId="33" xfId="0" applyFont="1" applyFill="1" applyBorder="1" applyAlignment="1">
      <alignment vertical="center"/>
    </xf>
    <xf numFmtId="0" fontId="9" fillId="18" borderId="34" xfId="0" applyFont="1" applyFill="1" applyBorder="1" applyAlignment="1">
      <alignment horizontal="right" vertical="center"/>
    </xf>
    <xf numFmtId="0" fontId="9" fillId="18" borderId="36" xfId="0" applyFont="1" applyFill="1" applyBorder="1" applyAlignment="1">
      <alignment horizontal="right" vertical="center"/>
    </xf>
    <xf numFmtId="0" fontId="9" fillId="18" borderId="54" xfId="0" applyFont="1" applyFill="1" applyBorder="1" applyAlignment="1">
      <alignment vertical="center"/>
    </xf>
    <xf numFmtId="0" fontId="9" fillId="18" borderId="55" xfId="0" applyFont="1" applyFill="1" applyBorder="1" applyAlignment="1">
      <alignment horizontal="right" vertical="center"/>
    </xf>
    <xf numFmtId="0" fontId="9" fillId="18" borderId="60" xfId="0" applyFont="1" applyFill="1" applyBorder="1" applyAlignment="1">
      <alignment vertical="center"/>
    </xf>
    <xf numFmtId="0" fontId="9" fillId="18" borderId="2" xfId="0" applyFont="1" applyFill="1" applyBorder="1" applyAlignment="1">
      <alignment horizontal="right" vertical="center"/>
    </xf>
    <xf numFmtId="0" fontId="9" fillId="18" borderId="62" xfId="0" applyFont="1" applyFill="1" applyBorder="1" applyAlignment="1">
      <alignment horizontal="right" vertical="center"/>
    </xf>
    <xf numFmtId="0" fontId="9" fillId="18" borderId="69" xfId="0" applyFont="1" applyFill="1" applyBorder="1" applyAlignment="1">
      <alignment horizontal="right" vertical="center"/>
    </xf>
    <xf numFmtId="0" fontId="9" fillId="18" borderId="26" xfId="0" applyFont="1" applyFill="1" applyBorder="1" applyAlignment="1">
      <alignment vertical="center"/>
    </xf>
    <xf numFmtId="0" fontId="9" fillId="18" borderId="67" xfId="0" applyFont="1" applyFill="1" applyBorder="1" applyAlignment="1">
      <alignment horizontal="right" vertical="center"/>
    </xf>
    <xf numFmtId="0" fontId="9" fillId="18" borderId="2" xfId="0" applyFont="1" applyFill="1" applyBorder="1" applyAlignment="1">
      <alignment vertical="center"/>
    </xf>
    <xf numFmtId="0" fontId="9" fillId="18" borderId="66" xfId="0" applyFont="1" applyFill="1" applyBorder="1" applyAlignment="1">
      <alignment vertical="center"/>
    </xf>
    <xf numFmtId="38" fontId="8" fillId="18" borderId="2" xfId="2" applyFill="1" applyBorder="1" applyAlignment="1">
      <alignment horizontal="right"/>
    </xf>
    <xf numFmtId="38" fontId="8" fillId="18" borderId="67" xfId="2" applyFill="1" applyBorder="1" applyAlignment="1">
      <alignment horizontal="right"/>
    </xf>
    <xf numFmtId="38" fontId="8" fillId="18" borderId="69" xfId="2" applyFill="1" applyBorder="1" applyAlignment="1">
      <alignment horizontal="right"/>
    </xf>
    <xf numFmtId="0" fontId="0" fillId="0" borderId="0" xfId="0" applyAlignment="1">
      <alignment vertical="center"/>
    </xf>
    <xf numFmtId="38" fontId="54" fillId="7" borderId="27" xfId="7" applyFont="1" applyFill="1" applyBorder="1" applyAlignment="1">
      <alignment horizontal="left" vertical="center"/>
    </xf>
    <xf numFmtId="0" fontId="47" fillId="0" borderId="0" xfId="12" applyFont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9" fillId="0" borderId="26" xfId="3" applyFont="1" applyFill="1" applyBorder="1" applyAlignment="1">
      <alignment horizontal="right" vertical="center"/>
    </xf>
    <xf numFmtId="0" fontId="9" fillId="0" borderId="70" xfId="3" applyFont="1" applyFill="1" applyBorder="1" applyAlignment="1">
      <alignment horizontal="right" vertical="center"/>
    </xf>
    <xf numFmtId="0" fontId="9" fillId="15" borderId="32" xfId="3" applyFont="1" applyFill="1" applyBorder="1" applyAlignment="1">
      <alignment horizontal="left" vertical="center"/>
    </xf>
    <xf numFmtId="0" fontId="9" fillId="15" borderId="37" xfId="3" applyFont="1" applyFill="1" applyBorder="1" applyAlignment="1">
      <alignment horizontal="left" vertical="center"/>
    </xf>
    <xf numFmtId="0" fontId="9" fillId="15" borderId="75" xfId="0" applyFont="1" applyFill="1" applyBorder="1" applyAlignment="1">
      <alignment horizontal="left" vertical="center"/>
    </xf>
    <xf numFmtId="0" fontId="9" fillId="15" borderId="9" xfId="0" applyFont="1" applyFill="1" applyBorder="1" applyAlignment="1">
      <alignment horizontal="left" vertical="center"/>
    </xf>
    <xf numFmtId="0" fontId="9" fillId="15" borderId="39" xfId="0" applyFont="1" applyFill="1" applyBorder="1" applyAlignment="1">
      <alignment horizontal="left" vertical="center"/>
    </xf>
    <xf numFmtId="0" fontId="9" fillId="15" borderId="44" xfId="0" applyFont="1" applyFill="1" applyBorder="1" applyAlignment="1">
      <alignment horizontal="left" vertical="center"/>
    </xf>
    <xf numFmtId="0" fontId="9" fillId="15" borderId="26" xfId="0" applyFont="1" applyFill="1" applyBorder="1" applyAlignment="1">
      <alignment horizontal="left" vertical="center"/>
    </xf>
    <xf numFmtId="0" fontId="9" fillId="15" borderId="70" xfId="0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15" borderId="32" xfId="0" applyFont="1" applyFill="1" applyBorder="1" applyAlignment="1">
      <alignment horizontal="left" vertical="center"/>
    </xf>
    <xf numFmtId="0" fontId="9" fillId="15" borderId="37" xfId="0" applyFont="1" applyFill="1" applyBorder="1" applyAlignment="1">
      <alignment horizontal="left" vertical="center"/>
    </xf>
    <xf numFmtId="38" fontId="2" fillId="2" borderId="0" xfId="2" applyFont="1" applyFill="1" applyBorder="1" applyAlignment="1">
      <alignment horizontal="left" vertical="center"/>
    </xf>
    <xf numFmtId="0" fontId="9" fillId="16" borderId="32" xfId="0" applyFont="1" applyFill="1" applyBorder="1" applyAlignment="1">
      <alignment horizontal="left" vertical="center"/>
    </xf>
    <xf numFmtId="0" fontId="9" fillId="16" borderId="37" xfId="0" applyFont="1" applyFill="1" applyBorder="1" applyAlignment="1">
      <alignment horizontal="left" vertical="center"/>
    </xf>
    <xf numFmtId="0" fontId="9" fillId="16" borderId="39" xfId="0" applyFont="1" applyFill="1" applyBorder="1" applyAlignment="1">
      <alignment horizontal="left" vertical="center"/>
    </xf>
    <xf numFmtId="0" fontId="9" fillId="16" borderId="44" xfId="0" applyFont="1" applyFill="1" applyBorder="1" applyAlignment="1">
      <alignment horizontal="left" vertical="center"/>
    </xf>
    <xf numFmtId="0" fontId="9" fillId="16" borderId="26" xfId="0" applyFont="1" applyFill="1" applyBorder="1" applyAlignment="1">
      <alignment horizontal="left" vertical="center"/>
    </xf>
    <xf numFmtId="0" fontId="9" fillId="16" borderId="70" xfId="0" applyFont="1" applyFill="1" applyBorder="1" applyAlignment="1">
      <alignment horizontal="left" vertical="center"/>
    </xf>
    <xf numFmtId="0" fontId="9" fillId="0" borderId="26" xfId="3" applyFont="1" applyFill="1" applyBorder="1" applyAlignment="1">
      <alignment horizontal="left" vertical="center"/>
    </xf>
    <xf numFmtId="0" fontId="9" fillId="0" borderId="70" xfId="3" applyFont="1" applyFill="1" applyBorder="1" applyAlignment="1">
      <alignment horizontal="left" vertical="center"/>
    </xf>
    <xf numFmtId="38" fontId="30" fillId="0" borderId="1" xfId="7" applyFont="1" applyFill="1" applyBorder="1" applyAlignment="1">
      <alignment horizontal="left" vertical="center"/>
    </xf>
    <xf numFmtId="38" fontId="30" fillId="0" borderId="8" xfId="7" applyFont="1" applyFill="1" applyBorder="1" applyAlignment="1">
      <alignment horizontal="left" vertical="center"/>
    </xf>
    <xf numFmtId="38" fontId="30" fillId="0" borderId="2" xfId="7" applyFont="1" applyFill="1" applyBorder="1" applyAlignment="1">
      <alignment horizontal="center" vertical="center"/>
    </xf>
    <xf numFmtId="38" fontId="30" fillId="0" borderId="12" xfId="7" applyFont="1" applyFill="1" applyBorder="1" applyAlignment="1">
      <alignment horizontal="center" vertical="center"/>
    </xf>
    <xf numFmtId="38" fontId="30" fillId="0" borderId="13" xfId="7" applyFont="1" applyFill="1" applyBorder="1" applyAlignment="1">
      <alignment horizontal="left" vertical="center"/>
    </xf>
    <xf numFmtId="38" fontId="30" fillId="0" borderId="20" xfId="7" applyFont="1" applyFill="1" applyBorder="1" applyAlignment="1">
      <alignment horizontal="center" vertical="center"/>
    </xf>
    <xf numFmtId="38" fontId="30" fillId="0" borderId="66" xfId="7" applyFont="1" applyFill="1" applyBorder="1" applyAlignment="1">
      <alignment horizontal="left" vertical="center"/>
    </xf>
    <xf numFmtId="38" fontId="30" fillId="0" borderId="69" xfId="7" applyFont="1" applyFill="1" applyBorder="1" applyAlignment="1">
      <alignment horizontal="left" vertical="center"/>
    </xf>
    <xf numFmtId="0" fontId="37" fillId="0" borderId="32" xfId="0" applyFont="1" applyFill="1" applyBorder="1" applyAlignment="1">
      <alignment horizontal="left" vertical="center"/>
    </xf>
    <xf numFmtId="0" fontId="37" fillId="0" borderId="39" xfId="0" applyFont="1" applyFill="1" applyBorder="1" applyAlignment="1">
      <alignment horizontal="left" vertical="center"/>
    </xf>
    <xf numFmtId="0" fontId="38" fillId="0" borderId="33" xfId="0" applyFont="1" applyFill="1" applyBorder="1" applyAlignment="1">
      <alignment horizontal="center" vertical="center"/>
    </xf>
    <xf numFmtId="0" fontId="38" fillId="0" borderId="34" xfId="0" applyFont="1" applyFill="1" applyBorder="1" applyAlignment="1">
      <alignment horizontal="center" vertical="center"/>
    </xf>
    <xf numFmtId="0" fontId="38" fillId="0" borderId="35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0" fontId="38" fillId="0" borderId="37" xfId="0" applyFont="1" applyFill="1" applyBorder="1" applyAlignment="1">
      <alignment horizontal="center" vertical="center"/>
    </xf>
    <xf numFmtId="0" fontId="47" fillId="0" borderId="14" xfId="11" applyFont="1" applyFill="1" applyBorder="1" applyAlignment="1">
      <alignment horizontal="left" vertical="center" wrapText="1"/>
    </xf>
    <xf numFmtId="0" fontId="30" fillId="17" borderId="82" xfId="11" applyFont="1" applyFill="1" applyBorder="1" applyAlignment="1">
      <alignment horizontal="center" vertical="center"/>
    </xf>
    <xf numFmtId="0" fontId="30" fillId="17" borderId="83" xfId="11" applyFont="1" applyFill="1" applyBorder="1" applyAlignment="1">
      <alignment horizontal="center" vertical="center"/>
    </xf>
    <xf numFmtId="0" fontId="30" fillId="17" borderId="47" xfId="11" applyFont="1" applyFill="1" applyBorder="1" applyAlignment="1">
      <alignment horizontal="center" vertical="center"/>
    </xf>
    <xf numFmtId="38" fontId="48" fillId="17" borderId="2" xfId="9" applyFont="1" applyFill="1" applyBorder="1" applyAlignment="1">
      <alignment horizontal="center" vertical="center" wrapText="1"/>
    </xf>
    <xf numFmtId="38" fontId="48" fillId="17" borderId="20" xfId="9" applyFont="1" applyFill="1" applyBorder="1" applyAlignment="1">
      <alignment horizontal="center" vertical="center" wrapText="1"/>
    </xf>
    <xf numFmtId="38" fontId="48" fillId="17" borderId="62" xfId="9" applyFont="1" applyFill="1" applyBorder="1" applyAlignment="1">
      <alignment horizontal="center" vertical="center" wrapText="1"/>
    </xf>
    <xf numFmtId="38" fontId="48" fillId="17" borderId="48" xfId="9" applyFont="1" applyFill="1" applyBorder="1" applyAlignment="1">
      <alignment horizontal="center" vertical="center" wrapText="1"/>
    </xf>
  </cellXfs>
  <cellStyles count="13">
    <cellStyle name="桁区切り" xfId="7" builtinId="6"/>
    <cellStyle name="桁区切り 2" xfId="2"/>
    <cellStyle name="桁区切り 2 2" xfId="6"/>
    <cellStyle name="桁区切り 3" xfId="9"/>
    <cellStyle name="標準" xfId="0" builtinId="0"/>
    <cellStyle name="標準 3" xfId="11"/>
    <cellStyle name="標準_【共通】在外事務所・UNV10.01.15" xfId="5"/>
    <cellStyle name="標準_H20 執務参考資料要望調査結果" xfId="3"/>
    <cellStyle name="標準_H23年度向け新にほんご21内訳表（List）" xfId="10"/>
    <cellStyle name="標準_Sheet1" xfId="1"/>
    <cellStyle name="標準_Sheet1_H20 執務参考資料要望調査結果" xfId="4"/>
    <cellStyle name="標準_クロス・JOCVNEWS発送部数09.02.15" xfId="8"/>
    <cellStyle name="標準_平成19年度定期刊行物等一覧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14"/>
  <sheetViews>
    <sheetView tabSelected="1" zoomScale="85" zoomScaleNormal="85" workbookViewId="0">
      <selection activeCell="C7" sqref="C7"/>
    </sheetView>
  </sheetViews>
  <sheetFormatPr defaultRowHeight="14"/>
  <cols>
    <col min="1" max="1" width="3.58203125" style="274" customWidth="1"/>
    <col min="2" max="2" width="52.5" style="274" customWidth="1"/>
    <col min="3" max="3" width="12.33203125" style="274" customWidth="1"/>
    <col min="4" max="4" width="10.08203125" style="274" customWidth="1"/>
    <col min="5" max="5" width="9" style="274"/>
    <col min="6" max="6" width="16.58203125" style="274" customWidth="1"/>
    <col min="7" max="7" width="21.25" style="274" customWidth="1"/>
    <col min="8" max="8" width="10.25" style="274" customWidth="1"/>
    <col min="9" max="9" width="16.75" style="274" customWidth="1"/>
    <col min="10" max="256" width="9" style="274"/>
    <col min="257" max="257" width="3.58203125" style="274" customWidth="1"/>
    <col min="258" max="258" width="52.5" style="274" customWidth="1"/>
    <col min="259" max="259" width="12.33203125" style="274" customWidth="1"/>
    <col min="260" max="260" width="10.08203125" style="274" customWidth="1"/>
    <col min="261" max="261" width="9" style="274"/>
    <col min="262" max="262" width="16.58203125" style="274" customWidth="1"/>
    <col min="263" max="263" width="21.25" style="274" customWidth="1"/>
    <col min="264" max="264" width="10.25" style="274" customWidth="1"/>
    <col min="265" max="265" width="16.75" style="274" customWidth="1"/>
    <col min="266" max="512" width="9" style="274"/>
    <col min="513" max="513" width="3.58203125" style="274" customWidth="1"/>
    <col min="514" max="514" width="52.5" style="274" customWidth="1"/>
    <col min="515" max="515" width="12.33203125" style="274" customWidth="1"/>
    <col min="516" max="516" width="10.08203125" style="274" customWidth="1"/>
    <col min="517" max="517" width="9" style="274"/>
    <col min="518" max="518" width="16.58203125" style="274" customWidth="1"/>
    <col min="519" max="519" width="21.25" style="274" customWidth="1"/>
    <col min="520" max="520" width="10.25" style="274" customWidth="1"/>
    <col min="521" max="521" width="16.75" style="274" customWidth="1"/>
    <col min="522" max="768" width="9" style="274"/>
    <col min="769" max="769" width="3.58203125" style="274" customWidth="1"/>
    <col min="770" max="770" width="52.5" style="274" customWidth="1"/>
    <col min="771" max="771" width="12.33203125" style="274" customWidth="1"/>
    <col min="772" max="772" width="10.08203125" style="274" customWidth="1"/>
    <col min="773" max="773" width="9" style="274"/>
    <col min="774" max="774" width="16.58203125" style="274" customWidth="1"/>
    <col min="775" max="775" width="21.25" style="274" customWidth="1"/>
    <col min="776" max="776" width="10.25" style="274" customWidth="1"/>
    <col min="777" max="777" width="16.75" style="274" customWidth="1"/>
    <col min="778" max="1024" width="9" style="274"/>
    <col min="1025" max="1025" width="3.58203125" style="274" customWidth="1"/>
    <col min="1026" max="1026" width="52.5" style="274" customWidth="1"/>
    <col min="1027" max="1027" width="12.33203125" style="274" customWidth="1"/>
    <col min="1028" max="1028" width="10.08203125" style="274" customWidth="1"/>
    <col min="1029" max="1029" width="9" style="274"/>
    <col min="1030" max="1030" width="16.58203125" style="274" customWidth="1"/>
    <col min="1031" max="1031" width="21.25" style="274" customWidth="1"/>
    <col min="1032" max="1032" width="10.25" style="274" customWidth="1"/>
    <col min="1033" max="1033" width="16.75" style="274" customWidth="1"/>
    <col min="1034" max="1280" width="9" style="274"/>
    <col min="1281" max="1281" width="3.58203125" style="274" customWidth="1"/>
    <col min="1282" max="1282" width="52.5" style="274" customWidth="1"/>
    <col min="1283" max="1283" width="12.33203125" style="274" customWidth="1"/>
    <col min="1284" max="1284" width="10.08203125" style="274" customWidth="1"/>
    <col min="1285" max="1285" width="9" style="274"/>
    <col min="1286" max="1286" width="16.58203125" style="274" customWidth="1"/>
    <col min="1287" max="1287" width="21.25" style="274" customWidth="1"/>
    <col min="1288" max="1288" width="10.25" style="274" customWidth="1"/>
    <col min="1289" max="1289" width="16.75" style="274" customWidth="1"/>
    <col min="1290" max="1536" width="9" style="274"/>
    <col min="1537" max="1537" width="3.58203125" style="274" customWidth="1"/>
    <col min="1538" max="1538" width="52.5" style="274" customWidth="1"/>
    <col min="1539" max="1539" width="12.33203125" style="274" customWidth="1"/>
    <col min="1540" max="1540" width="10.08203125" style="274" customWidth="1"/>
    <col min="1541" max="1541" width="9" style="274"/>
    <col min="1542" max="1542" width="16.58203125" style="274" customWidth="1"/>
    <col min="1543" max="1543" width="21.25" style="274" customWidth="1"/>
    <col min="1544" max="1544" width="10.25" style="274" customWidth="1"/>
    <col min="1545" max="1545" width="16.75" style="274" customWidth="1"/>
    <col min="1546" max="1792" width="9" style="274"/>
    <col min="1793" max="1793" width="3.58203125" style="274" customWidth="1"/>
    <col min="1794" max="1794" width="52.5" style="274" customWidth="1"/>
    <col min="1795" max="1795" width="12.33203125" style="274" customWidth="1"/>
    <col min="1796" max="1796" width="10.08203125" style="274" customWidth="1"/>
    <col min="1797" max="1797" width="9" style="274"/>
    <col min="1798" max="1798" width="16.58203125" style="274" customWidth="1"/>
    <col min="1799" max="1799" width="21.25" style="274" customWidth="1"/>
    <col min="1800" max="1800" width="10.25" style="274" customWidth="1"/>
    <col min="1801" max="1801" width="16.75" style="274" customWidth="1"/>
    <col min="1802" max="2048" width="9" style="274"/>
    <col min="2049" max="2049" width="3.58203125" style="274" customWidth="1"/>
    <col min="2050" max="2050" width="52.5" style="274" customWidth="1"/>
    <col min="2051" max="2051" width="12.33203125" style="274" customWidth="1"/>
    <col min="2052" max="2052" width="10.08203125" style="274" customWidth="1"/>
    <col min="2053" max="2053" width="9" style="274"/>
    <col min="2054" max="2054" width="16.58203125" style="274" customWidth="1"/>
    <col min="2055" max="2055" width="21.25" style="274" customWidth="1"/>
    <col min="2056" max="2056" width="10.25" style="274" customWidth="1"/>
    <col min="2057" max="2057" width="16.75" style="274" customWidth="1"/>
    <col min="2058" max="2304" width="9" style="274"/>
    <col min="2305" max="2305" width="3.58203125" style="274" customWidth="1"/>
    <col min="2306" max="2306" width="52.5" style="274" customWidth="1"/>
    <col min="2307" max="2307" width="12.33203125" style="274" customWidth="1"/>
    <col min="2308" max="2308" width="10.08203125" style="274" customWidth="1"/>
    <col min="2309" max="2309" width="9" style="274"/>
    <col min="2310" max="2310" width="16.58203125" style="274" customWidth="1"/>
    <col min="2311" max="2311" width="21.25" style="274" customWidth="1"/>
    <col min="2312" max="2312" width="10.25" style="274" customWidth="1"/>
    <col min="2313" max="2313" width="16.75" style="274" customWidth="1"/>
    <col min="2314" max="2560" width="9" style="274"/>
    <col min="2561" max="2561" width="3.58203125" style="274" customWidth="1"/>
    <col min="2562" max="2562" width="52.5" style="274" customWidth="1"/>
    <col min="2563" max="2563" width="12.33203125" style="274" customWidth="1"/>
    <col min="2564" max="2564" width="10.08203125" style="274" customWidth="1"/>
    <col min="2565" max="2565" width="9" style="274"/>
    <col min="2566" max="2566" width="16.58203125" style="274" customWidth="1"/>
    <col min="2567" max="2567" width="21.25" style="274" customWidth="1"/>
    <col min="2568" max="2568" width="10.25" style="274" customWidth="1"/>
    <col min="2569" max="2569" width="16.75" style="274" customWidth="1"/>
    <col min="2570" max="2816" width="9" style="274"/>
    <col min="2817" max="2817" width="3.58203125" style="274" customWidth="1"/>
    <col min="2818" max="2818" width="52.5" style="274" customWidth="1"/>
    <col min="2819" max="2819" width="12.33203125" style="274" customWidth="1"/>
    <col min="2820" max="2820" width="10.08203125" style="274" customWidth="1"/>
    <col min="2821" max="2821" width="9" style="274"/>
    <col min="2822" max="2822" width="16.58203125" style="274" customWidth="1"/>
    <col min="2823" max="2823" width="21.25" style="274" customWidth="1"/>
    <col min="2824" max="2824" width="10.25" style="274" customWidth="1"/>
    <col min="2825" max="2825" width="16.75" style="274" customWidth="1"/>
    <col min="2826" max="3072" width="9" style="274"/>
    <col min="3073" max="3073" width="3.58203125" style="274" customWidth="1"/>
    <col min="3074" max="3074" width="52.5" style="274" customWidth="1"/>
    <col min="3075" max="3075" width="12.33203125" style="274" customWidth="1"/>
    <col min="3076" max="3076" width="10.08203125" style="274" customWidth="1"/>
    <col min="3077" max="3077" width="9" style="274"/>
    <col min="3078" max="3078" width="16.58203125" style="274" customWidth="1"/>
    <col min="3079" max="3079" width="21.25" style="274" customWidth="1"/>
    <col min="3080" max="3080" width="10.25" style="274" customWidth="1"/>
    <col min="3081" max="3081" width="16.75" style="274" customWidth="1"/>
    <col min="3082" max="3328" width="9" style="274"/>
    <col min="3329" max="3329" width="3.58203125" style="274" customWidth="1"/>
    <col min="3330" max="3330" width="52.5" style="274" customWidth="1"/>
    <col min="3331" max="3331" width="12.33203125" style="274" customWidth="1"/>
    <col min="3332" max="3332" width="10.08203125" style="274" customWidth="1"/>
    <col min="3333" max="3333" width="9" style="274"/>
    <col min="3334" max="3334" width="16.58203125" style="274" customWidth="1"/>
    <col min="3335" max="3335" width="21.25" style="274" customWidth="1"/>
    <col min="3336" max="3336" width="10.25" style="274" customWidth="1"/>
    <col min="3337" max="3337" width="16.75" style="274" customWidth="1"/>
    <col min="3338" max="3584" width="9" style="274"/>
    <col min="3585" max="3585" width="3.58203125" style="274" customWidth="1"/>
    <col min="3586" max="3586" width="52.5" style="274" customWidth="1"/>
    <col min="3587" max="3587" width="12.33203125" style="274" customWidth="1"/>
    <col min="3588" max="3588" width="10.08203125" style="274" customWidth="1"/>
    <col min="3589" max="3589" width="9" style="274"/>
    <col min="3590" max="3590" width="16.58203125" style="274" customWidth="1"/>
    <col min="3591" max="3591" width="21.25" style="274" customWidth="1"/>
    <col min="3592" max="3592" width="10.25" style="274" customWidth="1"/>
    <col min="3593" max="3593" width="16.75" style="274" customWidth="1"/>
    <col min="3594" max="3840" width="9" style="274"/>
    <col min="3841" max="3841" width="3.58203125" style="274" customWidth="1"/>
    <col min="3842" max="3842" width="52.5" style="274" customWidth="1"/>
    <col min="3843" max="3843" width="12.33203125" style="274" customWidth="1"/>
    <col min="3844" max="3844" width="10.08203125" style="274" customWidth="1"/>
    <col min="3845" max="3845" width="9" style="274"/>
    <col min="3846" max="3846" width="16.58203125" style="274" customWidth="1"/>
    <col min="3847" max="3847" width="21.25" style="274" customWidth="1"/>
    <col min="3848" max="3848" width="10.25" style="274" customWidth="1"/>
    <col min="3849" max="3849" width="16.75" style="274" customWidth="1"/>
    <col min="3850" max="4096" width="9" style="274"/>
    <col min="4097" max="4097" width="3.58203125" style="274" customWidth="1"/>
    <col min="4098" max="4098" width="52.5" style="274" customWidth="1"/>
    <col min="4099" max="4099" width="12.33203125" style="274" customWidth="1"/>
    <col min="4100" max="4100" width="10.08203125" style="274" customWidth="1"/>
    <col min="4101" max="4101" width="9" style="274"/>
    <col min="4102" max="4102" width="16.58203125" style="274" customWidth="1"/>
    <col min="4103" max="4103" width="21.25" style="274" customWidth="1"/>
    <col min="4104" max="4104" width="10.25" style="274" customWidth="1"/>
    <col min="4105" max="4105" width="16.75" style="274" customWidth="1"/>
    <col min="4106" max="4352" width="9" style="274"/>
    <col min="4353" max="4353" width="3.58203125" style="274" customWidth="1"/>
    <col min="4354" max="4354" width="52.5" style="274" customWidth="1"/>
    <col min="4355" max="4355" width="12.33203125" style="274" customWidth="1"/>
    <col min="4356" max="4356" width="10.08203125" style="274" customWidth="1"/>
    <col min="4357" max="4357" width="9" style="274"/>
    <col min="4358" max="4358" width="16.58203125" style="274" customWidth="1"/>
    <col min="4359" max="4359" width="21.25" style="274" customWidth="1"/>
    <col min="4360" max="4360" width="10.25" style="274" customWidth="1"/>
    <col min="4361" max="4361" width="16.75" style="274" customWidth="1"/>
    <col min="4362" max="4608" width="9" style="274"/>
    <col min="4609" max="4609" width="3.58203125" style="274" customWidth="1"/>
    <col min="4610" max="4610" width="52.5" style="274" customWidth="1"/>
    <col min="4611" max="4611" width="12.33203125" style="274" customWidth="1"/>
    <col min="4612" max="4612" width="10.08203125" style="274" customWidth="1"/>
    <col min="4613" max="4613" width="9" style="274"/>
    <col min="4614" max="4614" width="16.58203125" style="274" customWidth="1"/>
    <col min="4615" max="4615" width="21.25" style="274" customWidth="1"/>
    <col min="4616" max="4616" width="10.25" style="274" customWidth="1"/>
    <col min="4617" max="4617" width="16.75" style="274" customWidth="1"/>
    <col min="4618" max="4864" width="9" style="274"/>
    <col min="4865" max="4865" width="3.58203125" style="274" customWidth="1"/>
    <col min="4866" max="4866" width="52.5" style="274" customWidth="1"/>
    <col min="4867" max="4867" width="12.33203125" style="274" customWidth="1"/>
    <col min="4868" max="4868" width="10.08203125" style="274" customWidth="1"/>
    <col min="4869" max="4869" width="9" style="274"/>
    <col min="4870" max="4870" width="16.58203125" style="274" customWidth="1"/>
    <col min="4871" max="4871" width="21.25" style="274" customWidth="1"/>
    <col min="4872" max="4872" width="10.25" style="274" customWidth="1"/>
    <col min="4873" max="4873" width="16.75" style="274" customWidth="1"/>
    <col min="4874" max="5120" width="9" style="274"/>
    <col min="5121" max="5121" width="3.58203125" style="274" customWidth="1"/>
    <col min="5122" max="5122" width="52.5" style="274" customWidth="1"/>
    <col min="5123" max="5123" width="12.33203125" style="274" customWidth="1"/>
    <col min="5124" max="5124" width="10.08203125" style="274" customWidth="1"/>
    <col min="5125" max="5125" width="9" style="274"/>
    <col min="5126" max="5126" width="16.58203125" style="274" customWidth="1"/>
    <col min="5127" max="5127" width="21.25" style="274" customWidth="1"/>
    <col min="5128" max="5128" width="10.25" style="274" customWidth="1"/>
    <col min="5129" max="5129" width="16.75" style="274" customWidth="1"/>
    <col min="5130" max="5376" width="9" style="274"/>
    <col min="5377" max="5377" width="3.58203125" style="274" customWidth="1"/>
    <col min="5378" max="5378" width="52.5" style="274" customWidth="1"/>
    <col min="5379" max="5379" width="12.33203125" style="274" customWidth="1"/>
    <col min="5380" max="5380" width="10.08203125" style="274" customWidth="1"/>
    <col min="5381" max="5381" width="9" style="274"/>
    <col min="5382" max="5382" width="16.58203125" style="274" customWidth="1"/>
    <col min="5383" max="5383" width="21.25" style="274" customWidth="1"/>
    <col min="5384" max="5384" width="10.25" style="274" customWidth="1"/>
    <col min="5385" max="5385" width="16.75" style="274" customWidth="1"/>
    <col min="5386" max="5632" width="9" style="274"/>
    <col min="5633" max="5633" width="3.58203125" style="274" customWidth="1"/>
    <col min="5634" max="5634" width="52.5" style="274" customWidth="1"/>
    <col min="5635" max="5635" width="12.33203125" style="274" customWidth="1"/>
    <col min="5636" max="5636" width="10.08203125" style="274" customWidth="1"/>
    <col min="5637" max="5637" width="9" style="274"/>
    <col min="5638" max="5638" width="16.58203125" style="274" customWidth="1"/>
    <col min="5639" max="5639" width="21.25" style="274" customWidth="1"/>
    <col min="5640" max="5640" width="10.25" style="274" customWidth="1"/>
    <col min="5641" max="5641" width="16.75" style="274" customWidth="1"/>
    <col min="5642" max="5888" width="9" style="274"/>
    <col min="5889" max="5889" width="3.58203125" style="274" customWidth="1"/>
    <col min="5890" max="5890" width="52.5" style="274" customWidth="1"/>
    <col min="5891" max="5891" width="12.33203125" style="274" customWidth="1"/>
    <col min="5892" max="5892" width="10.08203125" style="274" customWidth="1"/>
    <col min="5893" max="5893" width="9" style="274"/>
    <col min="5894" max="5894" width="16.58203125" style="274" customWidth="1"/>
    <col min="5895" max="5895" width="21.25" style="274" customWidth="1"/>
    <col min="5896" max="5896" width="10.25" style="274" customWidth="1"/>
    <col min="5897" max="5897" width="16.75" style="274" customWidth="1"/>
    <col min="5898" max="6144" width="9" style="274"/>
    <col min="6145" max="6145" width="3.58203125" style="274" customWidth="1"/>
    <col min="6146" max="6146" width="52.5" style="274" customWidth="1"/>
    <col min="6147" max="6147" width="12.33203125" style="274" customWidth="1"/>
    <col min="6148" max="6148" width="10.08203125" style="274" customWidth="1"/>
    <col min="6149" max="6149" width="9" style="274"/>
    <col min="6150" max="6150" width="16.58203125" style="274" customWidth="1"/>
    <col min="6151" max="6151" width="21.25" style="274" customWidth="1"/>
    <col min="6152" max="6152" width="10.25" style="274" customWidth="1"/>
    <col min="6153" max="6153" width="16.75" style="274" customWidth="1"/>
    <col min="6154" max="6400" width="9" style="274"/>
    <col min="6401" max="6401" width="3.58203125" style="274" customWidth="1"/>
    <col min="6402" max="6402" width="52.5" style="274" customWidth="1"/>
    <col min="6403" max="6403" width="12.33203125" style="274" customWidth="1"/>
    <col min="6404" max="6404" width="10.08203125" style="274" customWidth="1"/>
    <col min="6405" max="6405" width="9" style="274"/>
    <col min="6406" max="6406" width="16.58203125" style="274" customWidth="1"/>
    <col min="6407" max="6407" width="21.25" style="274" customWidth="1"/>
    <col min="6408" max="6408" width="10.25" style="274" customWidth="1"/>
    <col min="6409" max="6409" width="16.75" style="274" customWidth="1"/>
    <col min="6410" max="6656" width="9" style="274"/>
    <col min="6657" max="6657" width="3.58203125" style="274" customWidth="1"/>
    <col min="6658" max="6658" width="52.5" style="274" customWidth="1"/>
    <col min="6659" max="6659" width="12.33203125" style="274" customWidth="1"/>
    <col min="6660" max="6660" width="10.08203125" style="274" customWidth="1"/>
    <col min="6661" max="6661" width="9" style="274"/>
    <col min="6662" max="6662" width="16.58203125" style="274" customWidth="1"/>
    <col min="6663" max="6663" width="21.25" style="274" customWidth="1"/>
    <col min="6664" max="6664" width="10.25" style="274" customWidth="1"/>
    <col min="6665" max="6665" width="16.75" style="274" customWidth="1"/>
    <col min="6666" max="6912" width="9" style="274"/>
    <col min="6913" max="6913" width="3.58203125" style="274" customWidth="1"/>
    <col min="6914" max="6914" width="52.5" style="274" customWidth="1"/>
    <col min="6915" max="6915" width="12.33203125" style="274" customWidth="1"/>
    <col min="6916" max="6916" width="10.08203125" style="274" customWidth="1"/>
    <col min="6917" max="6917" width="9" style="274"/>
    <col min="6918" max="6918" width="16.58203125" style="274" customWidth="1"/>
    <col min="6919" max="6919" width="21.25" style="274" customWidth="1"/>
    <col min="6920" max="6920" width="10.25" style="274" customWidth="1"/>
    <col min="6921" max="6921" width="16.75" style="274" customWidth="1"/>
    <col min="6922" max="7168" width="9" style="274"/>
    <col min="7169" max="7169" width="3.58203125" style="274" customWidth="1"/>
    <col min="7170" max="7170" width="52.5" style="274" customWidth="1"/>
    <col min="7171" max="7171" width="12.33203125" style="274" customWidth="1"/>
    <col min="7172" max="7172" width="10.08203125" style="274" customWidth="1"/>
    <col min="7173" max="7173" width="9" style="274"/>
    <col min="7174" max="7174" width="16.58203125" style="274" customWidth="1"/>
    <col min="7175" max="7175" width="21.25" style="274" customWidth="1"/>
    <col min="7176" max="7176" width="10.25" style="274" customWidth="1"/>
    <col min="7177" max="7177" width="16.75" style="274" customWidth="1"/>
    <col min="7178" max="7424" width="9" style="274"/>
    <col min="7425" max="7425" width="3.58203125" style="274" customWidth="1"/>
    <col min="7426" max="7426" width="52.5" style="274" customWidth="1"/>
    <col min="7427" max="7427" width="12.33203125" style="274" customWidth="1"/>
    <col min="7428" max="7428" width="10.08203125" style="274" customWidth="1"/>
    <col min="7429" max="7429" width="9" style="274"/>
    <col min="7430" max="7430" width="16.58203125" style="274" customWidth="1"/>
    <col min="7431" max="7431" width="21.25" style="274" customWidth="1"/>
    <col min="7432" max="7432" width="10.25" style="274" customWidth="1"/>
    <col min="7433" max="7433" width="16.75" style="274" customWidth="1"/>
    <col min="7434" max="7680" width="9" style="274"/>
    <col min="7681" max="7681" width="3.58203125" style="274" customWidth="1"/>
    <col min="7682" max="7682" width="52.5" style="274" customWidth="1"/>
    <col min="7683" max="7683" width="12.33203125" style="274" customWidth="1"/>
    <col min="7684" max="7684" width="10.08203125" style="274" customWidth="1"/>
    <col min="7685" max="7685" width="9" style="274"/>
    <col min="7686" max="7686" width="16.58203125" style="274" customWidth="1"/>
    <col min="7687" max="7687" width="21.25" style="274" customWidth="1"/>
    <col min="7688" max="7688" width="10.25" style="274" customWidth="1"/>
    <col min="7689" max="7689" width="16.75" style="274" customWidth="1"/>
    <col min="7690" max="7936" width="9" style="274"/>
    <col min="7937" max="7937" width="3.58203125" style="274" customWidth="1"/>
    <col min="7938" max="7938" width="52.5" style="274" customWidth="1"/>
    <col min="7939" max="7939" width="12.33203125" style="274" customWidth="1"/>
    <col min="7940" max="7940" width="10.08203125" style="274" customWidth="1"/>
    <col min="7941" max="7941" width="9" style="274"/>
    <col min="7942" max="7942" width="16.58203125" style="274" customWidth="1"/>
    <col min="7943" max="7943" width="21.25" style="274" customWidth="1"/>
    <col min="7944" max="7944" width="10.25" style="274" customWidth="1"/>
    <col min="7945" max="7945" width="16.75" style="274" customWidth="1"/>
    <col min="7946" max="8192" width="9" style="274"/>
    <col min="8193" max="8193" width="3.58203125" style="274" customWidth="1"/>
    <col min="8194" max="8194" width="52.5" style="274" customWidth="1"/>
    <col min="8195" max="8195" width="12.33203125" style="274" customWidth="1"/>
    <col min="8196" max="8196" width="10.08203125" style="274" customWidth="1"/>
    <col min="8197" max="8197" width="9" style="274"/>
    <col min="8198" max="8198" width="16.58203125" style="274" customWidth="1"/>
    <col min="8199" max="8199" width="21.25" style="274" customWidth="1"/>
    <col min="8200" max="8200" width="10.25" style="274" customWidth="1"/>
    <col min="8201" max="8201" width="16.75" style="274" customWidth="1"/>
    <col min="8202" max="8448" width="9" style="274"/>
    <col min="8449" max="8449" width="3.58203125" style="274" customWidth="1"/>
    <col min="8450" max="8450" width="52.5" style="274" customWidth="1"/>
    <col min="8451" max="8451" width="12.33203125" style="274" customWidth="1"/>
    <col min="8452" max="8452" width="10.08203125" style="274" customWidth="1"/>
    <col min="8453" max="8453" width="9" style="274"/>
    <col min="8454" max="8454" width="16.58203125" style="274" customWidth="1"/>
    <col min="8455" max="8455" width="21.25" style="274" customWidth="1"/>
    <col min="8456" max="8456" width="10.25" style="274" customWidth="1"/>
    <col min="8457" max="8457" width="16.75" style="274" customWidth="1"/>
    <col min="8458" max="8704" width="9" style="274"/>
    <col min="8705" max="8705" width="3.58203125" style="274" customWidth="1"/>
    <col min="8706" max="8706" width="52.5" style="274" customWidth="1"/>
    <col min="8707" max="8707" width="12.33203125" style="274" customWidth="1"/>
    <col min="8708" max="8708" width="10.08203125" style="274" customWidth="1"/>
    <col min="8709" max="8709" width="9" style="274"/>
    <col min="8710" max="8710" width="16.58203125" style="274" customWidth="1"/>
    <col min="8711" max="8711" width="21.25" style="274" customWidth="1"/>
    <col min="8712" max="8712" width="10.25" style="274" customWidth="1"/>
    <col min="8713" max="8713" width="16.75" style="274" customWidth="1"/>
    <col min="8714" max="8960" width="9" style="274"/>
    <col min="8961" max="8961" width="3.58203125" style="274" customWidth="1"/>
    <col min="8962" max="8962" width="52.5" style="274" customWidth="1"/>
    <col min="8963" max="8963" width="12.33203125" style="274" customWidth="1"/>
    <col min="8964" max="8964" width="10.08203125" style="274" customWidth="1"/>
    <col min="8965" max="8965" width="9" style="274"/>
    <col min="8966" max="8966" width="16.58203125" style="274" customWidth="1"/>
    <col min="8967" max="8967" width="21.25" style="274" customWidth="1"/>
    <col min="8968" max="8968" width="10.25" style="274" customWidth="1"/>
    <col min="8969" max="8969" width="16.75" style="274" customWidth="1"/>
    <col min="8970" max="9216" width="9" style="274"/>
    <col min="9217" max="9217" width="3.58203125" style="274" customWidth="1"/>
    <col min="9218" max="9218" width="52.5" style="274" customWidth="1"/>
    <col min="9219" max="9219" width="12.33203125" style="274" customWidth="1"/>
    <col min="9220" max="9220" width="10.08203125" style="274" customWidth="1"/>
    <col min="9221" max="9221" width="9" style="274"/>
    <col min="9222" max="9222" width="16.58203125" style="274" customWidth="1"/>
    <col min="9223" max="9223" width="21.25" style="274" customWidth="1"/>
    <col min="9224" max="9224" width="10.25" style="274" customWidth="1"/>
    <col min="9225" max="9225" width="16.75" style="274" customWidth="1"/>
    <col min="9226" max="9472" width="9" style="274"/>
    <col min="9473" max="9473" width="3.58203125" style="274" customWidth="1"/>
    <col min="9474" max="9474" width="52.5" style="274" customWidth="1"/>
    <col min="9475" max="9475" width="12.33203125" style="274" customWidth="1"/>
    <col min="9476" max="9476" width="10.08203125" style="274" customWidth="1"/>
    <col min="9477" max="9477" width="9" style="274"/>
    <col min="9478" max="9478" width="16.58203125" style="274" customWidth="1"/>
    <col min="9479" max="9479" width="21.25" style="274" customWidth="1"/>
    <col min="9480" max="9480" width="10.25" style="274" customWidth="1"/>
    <col min="9481" max="9481" width="16.75" style="274" customWidth="1"/>
    <col min="9482" max="9728" width="9" style="274"/>
    <col min="9729" max="9729" width="3.58203125" style="274" customWidth="1"/>
    <col min="9730" max="9730" width="52.5" style="274" customWidth="1"/>
    <col min="9731" max="9731" width="12.33203125" style="274" customWidth="1"/>
    <col min="9732" max="9732" width="10.08203125" style="274" customWidth="1"/>
    <col min="9733" max="9733" width="9" style="274"/>
    <col min="9734" max="9734" width="16.58203125" style="274" customWidth="1"/>
    <col min="9735" max="9735" width="21.25" style="274" customWidth="1"/>
    <col min="9736" max="9736" width="10.25" style="274" customWidth="1"/>
    <col min="9737" max="9737" width="16.75" style="274" customWidth="1"/>
    <col min="9738" max="9984" width="9" style="274"/>
    <col min="9985" max="9985" width="3.58203125" style="274" customWidth="1"/>
    <col min="9986" max="9986" width="52.5" style="274" customWidth="1"/>
    <col min="9987" max="9987" width="12.33203125" style="274" customWidth="1"/>
    <col min="9988" max="9988" width="10.08203125" style="274" customWidth="1"/>
    <col min="9989" max="9989" width="9" style="274"/>
    <col min="9990" max="9990" width="16.58203125" style="274" customWidth="1"/>
    <col min="9991" max="9991" width="21.25" style="274" customWidth="1"/>
    <col min="9992" max="9992" width="10.25" style="274" customWidth="1"/>
    <col min="9993" max="9993" width="16.75" style="274" customWidth="1"/>
    <col min="9994" max="10240" width="9" style="274"/>
    <col min="10241" max="10241" width="3.58203125" style="274" customWidth="1"/>
    <col min="10242" max="10242" width="52.5" style="274" customWidth="1"/>
    <col min="10243" max="10243" width="12.33203125" style="274" customWidth="1"/>
    <col min="10244" max="10244" width="10.08203125" style="274" customWidth="1"/>
    <col min="10245" max="10245" width="9" style="274"/>
    <col min="10246" max="10246" width="16.58203125" style="274" customWidth="1"/>
    <col min="10247" max="10247" width="21.25" style="274" customWidth="1"/>
    <col min="10248" max="10248" width="10.25" style="274" customWidth="1"/>
    <col min="10249" max="10249" width="16.75" style="274" customWidth="1"/>
    <col min="10250" max="10496" width="9" style="274"/>
    <col min="10497" max="10497" width="3.58203125" style="274" customWidth="1"/>
    <col min="10498" max="10498" width="52.5" style="274" customWidth="1"/>
    <col min="10499" max="10499" width="12.33203125" style="274" customWidth="1"/>
    <col min="10500" max="10500" width="10.08203125" style="274" customWidth="1"/>
    <col min="10501" max="10501" width="9" style="274"/>
    <col min="10502" max="10502" width="16.58203125" style="274" customWidth="1"/>
    <col min="10503" max="10503" width="21.25" style="274" customWidth="1"/>
    <col min="10504" max="10504" width="10.25" style="274" customWidth="1"/>
    <col min="10505" max="10505" width="16.75" style="274" customWidth="1"/>
    <col min="10506" max="10752" width="9" style="274"/>
    <col min="10753" max="10753" width="3.58203125" style="274" customWidth="1"/>
    <col min="10754" max="10754" width="52.5" style="274" customWidth="1"/>
    <col min="10755" max="10755" width="12.33203125" style="274" customWidth="1"/>
    <col min="10756" max="10756" width="10.08203125" style="274" customWidth="1"/>
    <col min="10757" max="10757" width="9" style="274"/>
    <col min="10758" max="10758" width="16.58203125" style="274" customWidth="1"/>
    <col min="10759" max="10759" width="21.25" style="274" customWidth="1"/>
    <col min="10760" max="10760" width="10.25" style="274" customWidth="1"/>
    <col min="10761" max="10761" width="16.75" style="274" customWidth="1"/>
    <col min="10762" max="11008" width="9" style="274"/>
    <col min="11009" max="11009" width="3.58203125" style="274" customWidth="1"/>
    <col min="11010" max="11010" width="52.5" style="274" customWidth="1"/>
    <col min="11011" max="11011" width="12.33203125" style="274" customWidth="1"/>
    <col min="11012" max="11012" width="10.08203125" style="274" customWidth="1"/>
    <col min="11013" max="11013" width="9" style="274"/>
    <col min="11014" max="11014" width="16.58203125" style="274" customWidth="1"/>
    <col min="11015" max="11015" width="21.25" style="274" customWidth="1"/>
    <col min="11016" max="11016" width="10.25" style="274" customWidth="1"/>
    <col min="11017" max="11017" width="16.75" style="274" customWidth="1"/>
    <col min="11018" max="11264" width="9" style="274"/>
    <col min="11265" max="11265" width="3.58203125" style="274" customWidth="1"/>
    <col min="11266" max="11266" width="52.5" style="274" customWidth="1"/>
    <col min="11267" max="11267" width="12.33203125" style="274" customWidth="1"/>
    <col min="11268" max="11268" width="10.08203125" style="274" customWidth="1"/>
    <col min="11269" max="11269" width="9" style="274"/>
    <col min="11270" max="11270" width="16.58203125" style="274" customWidth="1"/>
    <col min="11271" max="11271" width="21.25" style="274" customWidth="1"/>
    <col min="11272" max="11272" width="10.25" style="274" customWidth="1"/>
    <col min="11273" max="11273" width="16.75" style="274" customWidth="1"/>
    <col min="11274" max="11520" width="9" style="274"/>
    <col min="11521" max="11521" width="3.58203125" style="274" customWidth="1"/>
    <col min="11522" max="11522" width="52.5" style="274" customWidth="1"/>
    <col min="11523" max="11523" width="12.33203125" style="274" customWidth="1"/>
    <col min="11524" max="11524" width="10.08203125" style="274" customWidth="1"/>
    <col min="11525" max="11525" width="9" style="274"/>
    <col min="11526" max="11526" width="16.58203125" style="274" customWidth="1"/>
    <col min="11527" max="11527" width="21.25" style="274" customWidth="1"/>
    <col min="11528" max="11528" width="10.25" style="274" customWidth="1"/>
    <col min="11529" max="11529" width="16.75" style="274" customWidth="1"/>
    <col min="11530" max="11776" width="9" style="274"/>
    <col min="11777" max="11777" width="3.58203125" style="274" customWidth="1"/>
    <col min="11778" max="11778" width="52.5" style="274" customWidth="1"/>
    <col min="11779" max="11779" width="12.33203125" style="274" customWidth="1"/>
    <col min="11780" max="11780" width="10.08203125" style="274" customWidth="1"/>
    <col min="11781" max="11781" width="9" style="274"/>
    <col min="11782" max="11782" width="16.58203125" style="274" customWidth="1"/>
    <col min="11783" max="11783" width="21.25" style="274" customWidth="1"/>
    <col min="11784" max="11784" width="10.25" style="274" customWidth="1"/>
    <col min="11785" max="11785" width="16.75" style="274" customWidth="1"/>
    <col min="11786" max="12032" width="9" style="274"/>
    <col min="12033" max="12033" width="3.58203125" style="274" customWidth="1"/>
    <col min="12034" max="12034" width="52.5" style="274" customWidth="1"/>
    <col min="12035" max="12035" width="12.33203125" style="274" customWidth="1"/>
    <col min="12036" max="12036" width="10.08203125" style="274" customWidth="1"/>
    <col min="12037" max="12037" width="9" style="274"/>
    <col min="12038" max="12038" width="16.58203125" style="274" customWidth="1"/>
    <col min="12039" max="12039" width="21.25" style="274" customWidth="1"/>
    <col min="12040" max="12040" width="10.25" style="274" customWidth="1"/>
    <col min="12041" max="12041" width="16.75" style="274" customWidth="1"/>
    <col min="12042" max="12288" width="9" style="274"/>
    <col min="12289" max="12289" width="3.58203125" style="274" customWidth="1"/>
    <col min="12290" max="12290" width="52.5" style="274" customWidth="1"/>
    <col min="12291" max="12291" width="12.33203125" style="274" customWidth="1"/>
    <col min="12292" max="12292" width="10.08203125" style="274" customWidth="1"/>
    <col min="12293" max="12293" width="9" style="274"/>
    <col min="12294" max="12294" width="16.58203125" style="274" customWidth="1"/>
    <col min="12295" max="12295" width="21.25" style="274" customWidth="1"/>
    <col min="12296" max="12296" width="10.25" style="274" customWidth="1"/>
    <col min="12297" max="12297" width="16.75" style="274" customWidth="1"/>
    <col min="12298" max="12544" width="9" style="274"/>
    <col min="12545" max="12545" width="3.58203125" style="274" customWidth="1"/>
    <col min="12546" max="12546" width="52.5" style="274" customWidth="1"/>
    <col min="12547" max="12547" width="12.33203125" style="274" customWidth="1"/>
    <col min="12548" max="12548" width="10.08203125" style="274" customWidth="1"/>
    <col min="12549" max="12549" width="9" style="274"/>
    <col min="12550" max="12550" width="16.58203125" style="274" customWidth="1"/>
    <col min="12551" max="12551" width="21.25" style="274" customWidth="1"/>
    <col min="12552" max="12552" width="10.25" style="274" customWidth="1"/>
    <col min="12553" max="12553" width="16.75" style="274" customWidth="1"/>
    <col min="12554" max="12800" width="9" style="274"/>
    <col min="12801" max="12801" width="3.58203125" style="274" customWidth="1"/>
    <col min="12802" max="12802" width="52.5" style="274" customWidth="1"/>
    <col min="12803" max="12803" width="12.33203125" style="274" customWidth="1"/>
    <col min="12804" max="12804" width="10.08203125" style="274" customWidth="1"/>
    <col min="12805" max="12805" width="9" style="274"/>
    <col min="12806" max="12806" width="16.58203125" style="274" customWidth="1"/>
    <col min="12807" max="12807" width="21.25" style="274" customWidth="1"/>
    <col min="12808" max="12808" width="10.25" style="274" customWidth="1"/>
    <col min="12809" max="12809" width="16.75" style="274" customWidth="1"/>
    <col min="12810" max="13056" width="9" style="274"/>
    <col min="13057" max="13057" width="3.58203125" style="274" customWidth="1"/>
    <col min="13058" max="13058" width="52.5" style="274" customWidth="1"/>
    <col min="13059" max="13059" width="12.33203125" style="274" customWidth="1"/>
    <col min="13060" max="13060" width="10.08203125" style="274" customWidth="1"/>
    <col min="13061" max="13061" width="9" style="274"/>
    <col min="13062" max="13062" width="16.58203125" style="274" customWidth="1"/>
    <col min="13063" max="13063" width="21.25" style="274" customWidth="1"/>
    <col min="13064" max="13064" width="10.25" style="274" customWidth="1"/>
    <col min="13065" max="13065" width="16.75" style="274" customWidth="1"/>
    <col min="13066" max="13312" width="9" style="274"/>
    <col min="13313" max="13313" width="3.58203125" style="274" customWidth="1"/>
    <col min="13314" max="13314" width="52.5" style="274" customWidth="1"/>
    <col min="13315" max="13315" width="12.33203125" style="274" customWidth="1"/>
    <col min="13316" max="13316" width="10.08203125" style="274" customWidth="1"/>
    <col min="13317" max="13317" width="9" style="274"/>
    <col min="13318" max="13318" width="16.58203125" style="274" customWidth="1"/>
    <col min="13319" max="13319" width="21.25" style="274" customWidth="1"/>
    <col min="13320" max="13320" width="10.25" style="274" customWidth="1"/>
    <col min="13321" max="13321" width="16.75" style="274" customWidth="1"/>
    <col min="13322" max="13568" width="9" style="274"/>
    <col min="13569" max="13569" width="3.58203125" style="274" customWidth="1"/>
    <col min="13570" max="13570" width="52.5" style="274" customWidth="1"/>
    <col min="13571" max="13571" width="12.33203125" style="274" customWidth="1"/>
    <col min="13572" max="13572" width="10.08203125" style="274" customWidth="1"/>
    <col min="13573" max="13573" width="9" style="274"/>
    <col min="13574" max="13574" width="16.58203125" style="274" customWidth="1"/>
    <col min="13575" max="13575" width="21.25" style="274" customWidth="1"/>
    <col min="13576" max="13576" width="10.25" style="274" customWidth="1"/>
    <col min="13577" max="13577" width="16.75" style="274" customWidth="1"/>
    <col min="13578" max="13824" width="9" style="274"/>
    <col min="13825" max="13825" width="3.58203125" style="274" customWidth="1"/>
    <col min="13826" max="13826" width="52.5" style="274" customWidth="1"/>
    <col min="13827" max="13827" width="12.33203125" style="274" customWidth="1"/>
    <col min="13828" max="13828" width="10.08203125" style="274" customWidth="1"/>
    <col min="13829" max="13829" width="9" style="274"/>
    <col min="13830" max="13830" width="16.58203125" style="274" customWidth="1"/>
    <col min="13831" max="13831" width="21.25" style="274" customWidth="1"/>
    <col min="13832" max="13832" width="10.25" style="274" customWidth="1"/>
    <col min="13833" max="13833" width="16.75" style="274" customWidth="1"/>
    <col min="13834" max="14080" width="9" style="274"/>
    <col min="14081" max="14081" width="3.58203125" style="274" customWidth="1"/>
    <col min="14082" max="14082" width="52.5" style="274" customWidth="1"/>
    <col min="14083" max="14083" width="12.33203125" style="274" customWidth="1"/>
    <col min="14084" max="14084" width="10.08203125" style="274" customWidth="1"/>
    <col min="14085" max="14085" width="9" style="274"/>
    <col min="14086" max="14086" width="16.58203125" style="274" customWidth="1"/>
    <col min="14087" max="14087" width="21.25" style="274" customWidth="1"/>
    <col min="14088" max="14088" width="10.25" style="274" customWidth="1"/>
    <col min="14089" max="14089" width="16.75" style="274" customWidth="1"/>
    <col min="14090" max="14336" width="9" style="274"/>
    <col min="14337" max="14337" width="3.58203125" style="274" customWidth="1"/>
    <col min="14338" max="14338" width="52.5" style="274" customWidth="1"/>
    <col min="14339" max="14339" width="12.33203125" style="274" customWidth="1"/>
    <col min="14340" max="14340" width="10.08203125" style="274" customWidth="1"/>
    <col min="14341" max="14341" width="9" style="274"/>
    <col min="14342" max="14342" width="16.58203125" style="274" customWidth="1"/>
    <col min="14343" max="14343" width="21.25" style="274" customWidth="1"/>
    <col min="14344" max="14344" width="10.25" style="274" customWidth="1"/>
    <col min="14345" max="14345" width="16.75" style="274" customWidth="1"/>
    <col min="14346" max="14592" width="9" style="274"/>
    <col min="14593" max="14593" width="3.58203125" style="274" customWidth="1"/>
    <col min="14594" max="14594" width="52.5" style="274" customWidth="1"/>
    <col min="14595" max="14595" width="12.33203125" style="274" customWidth="1"/>
    <col min="14596" max="14596" width="10.08203125" style="274" customWidth="1"/>
    <col min="14597" max="14597" width="9" style="274"/>
    <col min="14598" max="14598" width="16.58203125" style="274" customWidth="1"/>
    <col min="14599" max="14599" width="21.25" style="274" customWidth="1"/>
    <col min="14600" max="14600" width="10.25" style="274" customWidth="1"/>
    <col min="14601" max="14601" width="16.75" style="274" customWidth="1"/>
    <col min="14602" max="14848" width="9" style="274"/>
    <col min="14849" max="14849" width="3.58203125" style="274" customWidth="1"/>
    <col min="14850" max="14850" width="52.5" style="274" customWidth="1"/>
    <col min="14851" max="14851" width="12.33203125" style="274" customWidth="1"/>
    <col min="14852" max="14852" width="10.08203125" style="274" customWidth="1"/>
    <col min="14853" max="14853" width="9" style="274"/>
    <col min="14854" max="14854" width="16.58203125" style="274" customWidth="1"/>
    <col min="14855" max="14855" width="21.25" style="274" customWidth="1"/>
    <col min="14856" max="14856" width="10.25" style="274" customWidth="1"/>
    <col min="14857" max="14857" width="16.75" style="274" customWidth="1"/>
    <col min="14858" max="15104" width="9" style="274"/>
    <col min="15105" max="15105" width="3.58203125" style="274" customWidth="1"/>
    <col min="15106" max="15106" width="52.5" style="274" customWidth="1"/>
    <col min="15107" max="15107" width="12.33203125" style="274" customWidth="1"/>
    <col min="15108" max="15108" width="10.08203125" style="274" customWidth="1"/>
    <col min="15109" max="15109" width="9" style="274"/>
    <col min="15110" max="15110" width="16.58203125" style="274" customWidth="1"/>
    <col min="15111" max="15111" width="21.25" style="274" customWidth="1"/>
    <col min="15112" max="15112" width="10.25" style="274" customWidth="1"/>
    <col min="15113" max="15113" width="16.75" style="274" customWidth="1"/>
    <col min="15114" max="15360" width="9" style="274"/>
    <col min="15361" max="15361" width="3.58203125" style="274" customWidth="1"/>
    <col min="15362" max="15362" width="52.5" style="274" customWidth="1"/>
    <col min="15363" max="15363" width="12.33203125" style="274" customWidth="1"/>
    <col min="15364" max="15364" width="10.08203125" style="274" customWidth="1"/>
    <col min="15365" max="15365" width="9" style="274"/>
    <col min="15366" max="15366" width="16.58203125" style="274" customWidth="1"/>
    <col min="15367" max="15367" width="21.25" style="274" customWidth="1"/>
    <col min="15368" max="15368" width="10.25" style="274" customWidth="1"/>
    <col min="15369" max="15369" width="16.75" style="274" customWidth="1"/>
    <col min="15370" max="15616" width="9" style="274"/>
    <col min="15617" max="15617" width="3.58203125" style="274" customWidth="1"/>
    <col min="15618" max="15618" width="52.5" style="274" customWidth="1"/>
    <col min="15619" max="15619" width="12.33203125" style="274" customWidth="1"/>
    <col min="15620" max="15620" width="10.08203125" style="274" customWidth="1"/>
    <col min="15621" max="15621" width="9" style="274"/>
    <col min="15622" max="15622" width="16.58203125" style="274" customWidth="1"/>
    <col min="15623" max="15623" width="21.25" style="274" customWidth="1"/>
    <col min="15624" max="15624" width="10.25" style="274" customWidth="1"/>
    <col min="15625" max="15625" width="16.75" style="274" customWidth="1"/>
    <col min="15626" max="15872" width="9" style="274"/>
    <col min="15873" max="15873" width="3.58203125" style="274" customWidth="1"/>
    <col min="15874" max="15874" width="52.5" style="274" customWidth="1"/>
    <col min="15875" max="15875" width="12.33203125" style="274" customWidth="1"/>
    <col min="15876" max="15876" width="10.08203125" style="274" customWidth="1"/>
    <col min="15877" max="15877" width="9" style="274"/>
    <col min="15878" max="15878" width="16.58203125" style="274" customWidth="1"/>
    <col min="15879" max="15879" width="21.25" style="274" customWidth="1"/>
    <col min="15880" max="15880" width="10.25" style="274" customWidth="1"/>
    <col min="15881" max="15881" width="16.75" style="274" customWidth="1"/>
    <col min="15882" max="16128" width="9" style="274"/>
    <col min="16129" max="16129" width="3.58203125" style="274" customWidth="1"/>
    <col min="16130" max="16130" width="52.5" style="274" customWidth="1"/>
    <col min="16131" max="16131" width="12.33203125" style="274" customWidth="1"/>
    <col min="16132" max="16132" width="10.08203125" style="274" customWidth="1"/>
    <col min="16133" max="16133" width="9" style="274"/>
    <col min="16134" max="16134" width="16.58203125" style="274" customWidth="1"/>
    <col min="16135" max="16135" width="21.25" style="274" customWidth="1"/>
    <col min="16136" max="16136" width="10.25" style="274" customWidth="1"/>
    <col min="16137" max="16137" width="16.75" style="274" customWidth="1"/>
    <col min="16138" max="16384" width="9" style="274"/>
  </cols>
  <sheetData>
    <row r="1" spans="1:11">
      <c r="I1" s="275" t="s">
        <v>358</v>
      </c>
    </row>
    <row r="2" spans="1:11" ht="16.5">
      <c r="A2" s="448" t="s">
        <v>351</v>
      </c>
      <c r="B2" s="448"/>
      <c r="C2" s="448"/>
      <c r="D2" s="448"/>
      <c r="E2" s="448"/>
      <c r="F2" s="448"/>
      <c r="G2" s="448"/>
      <c r="H2" s="448"/>
      <c r="I2" s="448"/>
    </row>
    <row r="3" spans="1:11">
      <c r="A3" s="276"/>
      <c r="B3" s="276"/>
      <c r="C3" s="276"/>
      <c r="D3" s="276"/>
      <c r="E3" s="276"/>
      <c r="F3" s="276"/>
      <c r="G3" s="276"/>
      <c r="H3" s="276"/>
      <c r="I3" s="277"/>
    </row>
    <row r="4" spans="1:11" ht="26">
      <c r="A4" s="278"/>
      <c r="B4" s="278" t="s">
        <v>258</v>
      </c>
      <c r="C4" s="279" t="s">
        <v>259</v>
      </c>
      <c r="D4" s="278" t="s">
        <v>260</v>
      </c>
      <c r="E4" s="279" t="s">
        <v>261</v>
      </c>
      <c r="F4" s="279" t="s">
        <v>262</v>
      </c>
      <c r="G4" s="279" t="s">
        <v>263</v>
      </c>
      <c r="H4" s="280" t="s">
        <v>264</v>
      </c>
      <c r="I4" s="278" t="s">
        <v>265</v>
      </c>
    </row>
    <row r="5" spans="1:11" ht="53.25" customHeight="1">
      <c r="A5" s="283">
        <v>1</v>
      </c>
      <c r="B5" s="284" t="s">
        <v>266</v>
      </c>
      <c r="C5" s="282" t="s">
        <v>267</v>
      </c>
      <c r="D5" s="283" t="s">
        <v>268</v>
      </c>
      <c r="E5" s="284">
        <v>6</v>
      </c>
      <c r="F5" s="285">
        <f>3014+23690</f>
        <v>26704</v>
      </c>
      <c r="G5" s="286">
        <f>E5*F5</f>
        <v>160224</v>
      </c>
      <c r="H5" s="287" t="s">
        <v>269</v>
      </c>
      <c r="I5" s="288"/>
    </row>
    <row r="6" spans="1:11" ht="30.75" customHeight="1">
      <c r="A6" s="283">
        <v>2</v>
      </c>
      <c r="B6" s="284" t="s">
        <v>270</v>
      </c>
      <c r="C6" s="282" t="s">
        <v>303</v>
      </c>
      <c r="D6" s="283" t="s">
        <v>268</v>
      </c>
      <c r="E6" s="284">
        <v>4</v>
      </c>
      <c r="F6" s="286">
        <f>3861+1174</f>
        <v>5035</v>
      </c>
      <c r="G6" s="286">
        <f>E6*F6</f>
        <v>20140</v>
      </c>
      <c r="H6" s="287" t="s">
        <v>271</v>
      </c>
      <c r="I6" s="288"/>
    </row>
    <row r="7" spans="1:11" ht="34.5" customHeight="1">
      <c r="A7" s="283">
        <v>3</v>
      </c>
      <c r="B7" s="284" t="s">
        <v>273</v>
      </c>
      <c r="C7" s="291" t="s">
        <v>303</v>
      </c>
      <c r="D7" s="283" t="s">
        <v>268</v>
      </c>
      <c r="E7" s="284">
        <v>1</v>
      </c>
      <c r="F7" s="289">
        <f>821+589</f>
        <v>1410</v>
      </c>
      <c r="G7" s="286">
        <f t="shared" ref="G7:G11" si="0">E7*F7</f>
        <v>1410</v>
      </c>
      <c r="H7" s="287" t="s">
        <v>272</v>
      </c>
      <c r="I7" s="290"/>
    </row>
    <row r="8" spans="1:11" ht="35.25" customHeight="1">
      <c r="A8" s="283">
        <v>4</v>
      </c>
      <c r="B8" s="284" t="s">
        <v>276</v>
      </c>
      <c r="C8" s="291" t="s">
        <v>274</v>
      </c>
      <c r="D8" s="283" t="s">
        <v>268</v>
      </c>
      <c r="E8" s="284">
        <v>1</v>
      </c>
      <c r="F8" s="289">
        <f>1454+220</f>
        <v>1674</v>
      </c>
      <c r="G8" s="286">
        <f t="shared" si="0"/>
        <v>1674</v>
      </c>
      <c r="H8" s="287" t="s">
        <v>275</v>
      </c>
      <c r="I8" s="290"/>
    </row>
    <row r="9" spans="1:11" ht="30.75" customHeight="1">
      <c r="A9" s="301">
        <v>5</v>
      </c>
      <c r="B9" s="297" t="s">
        <v>292</v>
      </c>
      <c r="C9" s="300" t="s">
        <v>278</v>
      </c>
      <c r="D9" s="301" t="s">
        <v>268</v>
      </c>
      <c r="E9" s="297">
        <v>10</v>
      </c>
      <c r="F9" s="302">
        <v>414</v>
      </c>
      <c r="G9" s="303">
        <f>E9*F9</f>
        <v>4140</v>
      </c>
      <c r="H9" s="298" t="s">
        <v>277</v>
      </c>
      <c r="I9" s="299"/>
    </row>
    <row r="10" spans="1:11" ht="26">
      <c r="A10" s="301">
        <v>6</v>
      </c>
      <c r="B10" s="297" t="s">
        <v>293</v>
      </c>
      <c r="C10" s="304" t="s">
        <v>280</v>
      </c>
      <c r="D10" s="301" t="s">
        <v>268</v>
      </c>
      <c r="E10" s="297">
        <v>12</v>
      </c>
      <c r="F10" s="302">
        <v>176</v>
      </c>
      <c r="G10" s="303">
        <f t="shared" si="0"/>
        <v>2112</v>
      </c>
      <c r="H10" s="298" t="s">
        <v>279</v>
      </c>
      <c r="I10" s="305"/>
    </row>
    <row r="11" spans="1:11" ht="30.75" customHeight="1">
      <c r="A11" s="301">
        <v>7</v>
      </c>
      <c r="B11" s="297" t="s">
        <v>294</v>
      </c>
      <c r="C11" s="300" t="s">
        <v>282</v>
      </c>
      <c r="D11" s="301" t="s">
        <v>268</v>
      </c>
      <c r="E11" s="300">
        <v>2</v>
      </c>
      <c r="F11" s="302">
        <v>36840</v>
      </c>
      <c r="G11" s="303">
        <f t="shared" si="0"/>
        <v>73680</v>
      </c>
      <c r="H11" s="298" t="s">
        <v>281</v>
      </c>
      <c r="I11" s="299"/>
    </row>
    <row r="12" spans="1:11" ht="143">
      <c r="A12" s="292">
        <v>8</v>
      </c>
      <c r="B12" s="293" t="s">
        <v>295</v>
      </c>
      <c r="C12" s="296" t="s">
        <v>301</v>
      </c>
      <c r="D12" s="306" t="s">
        <v>284</v>
      </c>
      <c r="E12" s="293">
        <v>1</v>
      </c>
      <c r="F12" s="307" t="s">
        <v>298</v>
      </c>
      <c r="G12" s="307" t="s">
        <v>298</v>
      </c>
      <c r="H12" s="294" t="s">
        <v>283</v>
      </c>
      <c r="I12" s="295"/>
      <c r="K12" s="281"/>
    </row>
    <row r="13" spans="1:11" ht="39" customHeight="1">
      <c r="A13" s="292">
        <v>9</v>
      </c>
      <c r="B13" s="293" t="s">
        <v>296</v>
      </c>
      <c r="C13" s="296" t="s">
        <v>300</v>
      </c>
      <c r="D13" s="306" t="s">
        <v>286</v>
      </c>
      <c r="E13" s="293">
        <v>1</v>
      </c>
      <c r="F13" s="308">
        <v>709</v>
      </c>
      <c r="G13" s="308">
        <v>709</v>
      </c>
      <c r="H13" s="294" t="s">
        <v>285</v>
      </c>
      <c r="I13" s="295"/>
      <c r="K13" s="281"/>
    </row>
    <row r="14" spans="1:11" ht="143">
      <c r="A14" s="292">
        <v>10</v>
      </c>
      <c r="B14" s="293" t="s">
        <v>297</v>
      </c>
      <c r="C14" s="306" t="s">
        <v>302</v>
      </c>
      <c r="D14" s="306" t="s">
        <v>288</v>
      </c>
      <c r="E14" s="293">
        <v>1</v>
      </c>
      <c r="F14" s="293" t="s">
        <v>299</v>
      </c>
      <c r="G14" s="293" t="s">
        <v>299</v>
      </c>
      <c r="H14" s="294" t="s">
        <v>287</v>
      </c>
      <c r="I14" s="295"/>
    </row>
  </sheetData>
  <sheetProtection algorithmName="SHA-512" hashValue="qckzUJP/k4t9n2trzJ6UiLXXTiCr82tr2W5k1qYzIq5pbHDeM7qza4PHRYx2TC4XnaArS2laBQKd1Qv1c4Tzaw==" saltValue="//uvqoNV4PGmyxkrFCC43A==" spinCount="100000" sheet="1" formatCells="0" formatColumns="0" formatRows="0" insertColumns="0" insertRows="0" insertHyperlinks="0" deleteColumns="0" deleteRows="0" sort="0" autoFilter="0" pivotTables="0"/>
  <mergeCells count="1">
    <mergeCell ref="A2:I2"/>
  </mergeCells>
  <phoneticPr fontId="3"/>
  <pageMargins left="0.7" right="0.7" top="0.75" bottom="0.75" header="0.3" footer="0.3"/>
  <pageSetup paperSize="9" scale="52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20"/>
  <sheetViews>
    <sheetView topLeftCell="C4" zoomScaleNormal="100" workbookViewId="0">
      <selection activeCell="J6" sqref="J6"/>
    </sheetView>
  </sheetViews>
  <sheetFormatPr defaultColWidth="8.25" defaultRowHeight="19"/>
  <cols>
    <col min="1" max="1" width="33.58203125" style="252" hidden="1" customWidth="1"/>
    <col min="2" max="2" width="18.25" style="252" hidden="1" customWidth="1"/>
    <col min="3" max="3" width="16.83203125" style="257" bestFit="1" customWidth="1"/>
    <col min="4" max="4" width="31.75" style="258" customWidth="1"/>
    <col min="5" max="5" width="11.83203125" style="252" customWidth="1"/>
    <col min="6" max="256" width="8.25" style="253"/>
    <col min="257" max="258" width="0" style="253" hidden="1" customWidth="1"/>
    <col min="259" max="259" width="16.83203125" style="253" bestFit="1" customWidth="1"/>
    <col min="260" max="260" width="60.5" style="253" customWidth="1"/>
    <col min="261" max="261" width="16.5" style="253" customWidth="1"/>
    <col min="262" max="512" width="8.25" style="253"/>
    <col min="513" max="514" width="0" style="253" hidden="1" customWidth="1"/>
    <col min="515" max="515" width="16.83203125" style="253" bestFit="1" customWidth="1"/>
    <col min="516" max="516" width="60.5" style="253" customWidth="1"/>
    <col min="517" max="517" width="16.5" style="253" customWidth="1"/>
    <col min="518" max="768" width="8.25" style="253"/>
    <col min="769" max="770" width="0" style="253" hidden="1" customWidth="1"/>
    <col min="771" max="771" width="16.83203125" style="253" bestFit="1" customWidth="1"/>
    <col min="772" max="772" width="60.5" style="253" customWidth="1"/>
    <col min="773" max="773" width="16.5" style="253" customWidth="1"/>
    <col min="774" max="1024" width="8.25" style="253"/>
    <col min="1025" max="1026" width="0" style="253" hidden="1" customWidth="1"/>
    <col min="1027" max="1027" width="16.83203125" style="253" bestFit="1" customWidth="1"/>
    <col min="1028" max="1028" width="60.5" style="253" customWidth="1"/>
    <col min="1029" max="1029" width="16.5" style="253" customWidth="1"/>
    <col min="1030" max="1280" width="8.25" style="253"/>
    <col min="1281" max="1282" width="0" style="253" hidden="1" customWidth="1"/>
    <col min="1283" max="1283" width="16.83203125" style="253" bestFit="1" customWidth="1"/>
    <col min="1284" max="1284" width="60.5" style="253" customWidth="1"/>
    <col min="1285" max="1285" width="16.5" style="253" customWidth="1"/>
    <col min="1286" max="1536" width="8.25" style="253"/>
    <col min="1537" max="1538" width="0" style="253" hidden="1" customWidth="1"/>
    <col min="1539" max="1539" width="16.83203125" style="253" bestFit="1" customWidth="1"/>
    <col min="1540" max="1540" width="60.5" style="253" customWidth="1"/>
    <col min="1541" max="1541" width="16.5" style="253" customWidth="1"/>
    <col min="1542" max="1792" width="8.25" style="253"/>
    <col min="1793" max="1794" width="0" style="253" hidden="1" customWidth="1"/>
    <col min="1795" max="1795" width="16.83203125" style="253" bestFit="1" customWidth="1"/>
    <col min="1796" max="1796" width="60.5" style="253" customWidth="1"/>
    <col min="1797" max="1797" width="16.5" style="253" customWidth="1"/>
    <col min="1798" max="2048" width="8.25" style="253"/>
    <col min="2049" max="2050" width="0" style="253" hidden="1" customWidth="1"/>
    <col min="2051" max="2051" width="16.83203125" style="253" bestFit="1" customWidth="1"/>
    <col min="2052" max="2052" width="60.5" style="253" customWidth="1"/>
    <col min="2053" max="2053" width="16.5" style="253" customWidth="1"/>
    <col min="2054" max="2304" width="8.25" style="253"/>
    <col min="2305" max="2306" width="0" style="253" hidden="1" customWidth="1"/>
    <col min="2307" max="2307" width="16.83203125" style="253" bestFit="1" customWidth="1"/>
    <col min="2308" max="2308" width="60.5" style="253" customWidth="1"/>
    <col min="2309" max="2309" width="16.5" style="253" customWidth="1"/>
    <col min="2310" max="2560" width="8.25" style="253"/>
    <col min="2561" max="2562" width="0" style="253" hidden="1" customWidth="1"/>
    <col min="2563" max="2563" width="16.83203125" style="253" bestFit="1" customWidth="1"/>
    <col min="2564" max="2564" width="60.5" style="253" customWidth="1"/>
    <col min="2565" max="2565" width="16.5" style="253" customWidth="1"/>
    <col min="2566" max="2816" width="8.25" style="253"/>
    <col min="2817" max="2818" width="0" style="253" hidden="1" customWidth="1"/>
    <col min="2819" max="2819" width="16.83203125" style="253" bestFit="1" customWidth="1"/>
    <col min="2820" max="2820" width="60.5" style="253" customWidth="1"/>
    <col min="2821" max="2821" width="16.5" style="253" customWidth="1"/>
    <col min="2822" max="3072" width="8.25" style="253"/>
    <col min="3073" max="3074" width="0" style="253" hidden="1" customWidth="1"/>
    <col min="3075" max="3075" width="16.83203125" style="253" bestFit="1" customWidth="1"/>
    <col min="3076" max="3076" width="60.5" style="253" customWidth="1"/>
    <col min="3077" max="3077" width="16.5" style="253" customWidth="1"/>
    <col min="3078" max="3328" width="8.25" style="253"/>
    <col min="3329" max="3330" width="0" style="253" hidden="1" customWidth="1"/>
    <col min="3331" max="3331" width="16.83203125" style="253" bestFit="1" customWidth="1"/>
    <col min="3332" max="3332" width="60.5" style="253" customWidth="1"/>
    <col min="3333" max="3333" width="16.5" style="253" customWidth="1"/>
    <col min="3334" max="3584" width="8.25" style="253"/>
    <col min="3585" max="3586" width="0" style="253" hidden="1" customWidth="1"/>
    <col min="3587" max="3587" width="16.83203125" style="253" bestFit="1" customWidth="1"/>
    <col min="3588" max="3588" width="60.5" style="253" customWidth="1"/>
    <col min="3589" max="3589" width="16.5" style="253" customWidth="1"/>
    <col min="3590" max="3840" width="8.25" style="253"/>
    <col min="3841" max="3842" width="0" style="253" hidden="1" customWidth="1"/>
    <col min="3843" max="3843" width="16.83203125" style="253" bestFit="1" customWidth="1"/>
    <col min="3844" max="3844" width="60.5" style="253" customWidth="1"/>
    <col min="3845" max="3845" width="16.5" style="253" customWidth="1"/>
    <col min="3846" max="4096" width="8.25" style="253"/>
    <col min="4097" max="4098" width="0" style="253" hidden="1" customWidth="1"/>
    <col min="4099" max="4099" width="16.83203125" style="253" bestFit="1" customWidth="1"/>
    <col min="4100" max="4100" width="60.5" style="253" customWidth="1"/>
    <col min="4101" max="4101" width="16.5" style="253" customWidth="1"/>
    <col min="4102" max="4352" width="8.25" style="253"/>
    <col min="4353" max="4354" width="0" style="253" hidden="1" customWidth="1"/>
    <col min="4355" max="4355" width="16.83203125" style="253" bestFit="1" customWidth="1"/>
    <col min="4356" max="4356" width="60.5" style="253" customWidth="1"/>
    <col min="4357" max="4357" width="16.5" style="253" customWidth="1"/>
    <col min="4358" max="4608" width="8.25" style="253"/>
    <col min="4609" max="4610" width="0" style="253" hidden="1" customWidth="1"/>
    <col min="4611" max="4611" width="16.83203125" style="253" bestFit="1" customWidth="1"/>
    <col min="4612" max="4612" width="60.5" style="253" customWidth="1"/>
    <col min="4613" max="4613" width="16.5" style="253" customWidth="1"/>
    <col min="4614" max="4864" width="8.25" style="253"/>
    <col min="4865" max="4866" width="0" style="253" hidden="1" customWidth="1"/>
    <col min="4867" max="4867" width="16.83203125" style="253" bestFit="1" customWidth="1"/>
    <col min="4868" max="4868" width="60.5" style="253" customWidth="1"/>
    <col min="4869" max="4869" width="16.5" style="253" customWidth="1"/>
    <col min="4870" max="5120" width="8.25" style="253"/>
    <col min="5121" max="5122" width="0" style="253" hidden="1" customWidth="1"/>
    <col min="5123" max="5123" width="16.83203125" style="253" bestFit="1" customWidth="1"/>
    <col min="5124" max="5124" width="60.5" style="253" customWidth="1"/>
    <col min="5125" max="5125" width="16.5" style="253" customWidth="1"/>
    <col min="5126" max="5376" width="8.25" style="253"/>
    <col min="5377" max="5378" width="0" style="253" hidden="1" customWidth="1"/>
    <col min="5379" max="5379" width="16.83203125" style="253" bestFit="1" customWidth="1"/>
    <col min="5380" max="5380" width="60.5" style="253" customWidth="1"/>
    <col min="5381" max="5381" width="16.5" style="253" customWidth="1"/>
    <col min="5382" max="5632" width="8.25" style="253"/>
    <col min="5633" max="5634" width="0" style="253" hidden="1" customWidth="1"/>
    <col min="5635" max="5635" width="16.83203125" style="253" bestFit="1" customWidth="1"/>
    <col min="5636" max="5636" width="60.5" style="253" customWidth="1"/>
    <col min="5637" max="5637" width="16.5" style="253" customWidth="1"/>
    <col min="5638" max="5888" width="8.25" style="253"/>
    <col min="5889" max="5890" width="0" style="253" hidden="1" customWidth="1"/>
    <col min="5891" max="5891" width="16.83203125" style="253" bestFit="1" customWidth="1"/>
    <col min="5892" max="5892" width="60.5" style="253" customWidth="1"/>
    <col min="5893" max="5893" width="16.5" style="253" customWidth="1"/>
    <col min="5894" max="6144" width="8.25" style="253"/>
    <col min="6145" max="6146" width="0" style="253" hidden="1" customWidth="1"/>
    <col min="6147" max="6147" width="16.83203125" style="253" bestFit="1" customWidth="1"/>
    <col min="6148" max="6148" width="60.5" style="253" customWidth="1"/>
    <col min="6149" max="6149" width="16.5" style="253" customWidth="1"/>
    <col min="6150" max="6400" width="8.25" style="253"/>
    <col min="6401" max="6402" width="0" style="253" hidden="1" customWidth="1"/>
    <col min="6403" max="6403" width="16.83203125" style="253" bestFit="1" customWidth="1"/>
    <col min="6404" max="6404" width="60.5" style="253" customWidth="1"/>
    <col min="6405" max="6405" width="16.5" style="253" customWidth="1"/>
    <col min="6406" max="6656" width="8.25" style="253"/>
    <col min="6657" max="6658" width="0" style="253" hidden="1" customWidth="1"/>
    <col min="6659" max="6659" width="16.83203125" style="253" bestFit="1" customWidth="1"/>
    <col min="6660" max="6660" width="60.5" style="253" customWidth="1"/>
    <col min="6661" max="6661" width="16.5" style="253" customWidth="1"/>
    <col min="6662" max="6912" width="8.25" style="253"/>
    <col min="6913" max="6914" width="0" style="253" hidden="1" customWidth="1"/>
    <col min="6915" max="6915" width="16.83203125" style="253" bestFit="1" customWidth="1"/>
    <col min="6916" max="6916" width="60.5" style="253" customWidth="1"/>
    <col min="6917" max="6917" width="16.5" style="253" customWidth="1"/>
    <col min="6918" max="7168" width="8.25" style="253"/>
    <col min="7169" max="7170" width="0" style="253" hidden="1" customWidth="1"/>
    <col min="7171" max="7171" width="16.83203125" style="253" bestFit="1" customWidth="1"/>
    <col min="7172" max="7172" width="60.5" style="253" customWidth="1"/>
    <col min="7173" max="7173" width="16.5" style="253" customWidth="1"/>
    <col min="7174" max="7424" width="8.25" style="253"/>
    <col min="7425" max="7426" width="0" style="253" hidden="1" customWidth="1"/>
    <col min="7427" max="7427" width="16.83203125" style="253" bestFit="1" customWidth="1"/>
    <col min="7428" max="7428" width="60.5" style="253" customWidth="1"/>
    <col min="7429" max="7429" width="16.5" style="253" customWidth="1"/>
    <col min="7430" max="7680" width="8.25" style="253"/>
    <col min="7681" max="7682" width="0" style="253" hidden="1" customWidth="1"/>
    <col min="7683" max="7683" width="16.83203125" style="253" bestFit="1" customWidth="1"/>
    <col min="7684" max="7684" width="60.5" style="253" customWidth="1"/>
    <col min="7685" max="7685" width="16.5" style="253" customWidth="1"/>
    <col min="7686" max="7936" width="8.25" style="253"/>
    <col min="7937" max="7938" width="0" style="253" hidden="1" customWidth="1"/>
    <col min="7939" max="7939" width="16.83203125" style="253" bestFit="1" customWidth="1"/>
    <col min="7940" max="7940" width="60.5" style="253" customWidth="1"/>
    <col min="7941" max="7941" width="16.5" style="253" customWidth="1"/>
    <col min="7942" max="8192" width="8.25" style="253"/>
    <col min="8193" max="8194" width="0" style="253" hidden="1" customWidth="1"/>
    <col min="8195" max="8195" width="16.83203125" style="253" bestFit="1" customWidth="1"/>
    <col min="8196" max="8196" width="60.5" style="253" customWidth="1"/>
    <col min="8197" max="8197" width="16.5" style="253" customWidth="1"/>
    <col min="8198" max="8448" width="8.25" style="253"/>
    <col min="8449" max="8450" width="0" style="253" hidden="1" customWidth="1"/>
    <col min="8451" max="8451" width="16.83203125" style="253" bestFit="1" customWidth="1"/>
    <col min="8452" max="8452" width="60.5" style="253" customWidth="1"/>
    <col min="8453" max="8453" width="16.5" style="253" customWidth="1"/>
    <col min="8454" max="8704" width="8.25" style="253"/>
    <col min="8705" max="8706" width="0" style="253" hidden="1" customWidth="1"/>
    <col min="8707" max="8707" width="16.83203125" style="253" bestFit="1" customWidth="1"/>
    <col min="8708" max="8708" width="60.5" style="253" customWidth="1"/>
    <col min="8709" max="8709" width="16.5" style="253" customWidth="1"/>
    <col min="8710" max="8960" width="8.25" style="253"/>
    <col min="8961" max="8962" width="0" style="253" hidden="1" customWidth="1"/>
    <col min="8963" max="8963" width="16.83203125" style="253" bestFit="1" customWidth="1"/>
    <col min="8964" max="8964" width="60.5" style="253" customWidth="1"/>
    <col min="8965" max="8965" width="16.5" style="253" customWidth="1"/>
    <col min="8966" max="9216" width="8.25" style="253"/>
    <col min="9217" max="9218" width="0" style="253" hidden="1" customWidth="1"/>
    <col min="9219" max="9219" width="16.83203125" style="253" bestFit="1" customWidth="1"/>
    <col min="9220" max="9220" width="60.5" style="253" customWidth="1"/>
    <col min="9221" max="9221" width="16.5" style="253" customWidth="1"/>
    <col min="9222" max="9472" width="8.25" style="253"/>
    <col min="9473" max="9474" width="0" style="253" hidden="1" customWidth="1"/>
    <col min="9475" max="9475" width="16.83203125" style="253" bestFit="1" customWidth="1"/>
    <col min="9476" max="9476" width="60.5" style="253" customWidth="1"/>
    <col min="9477" max="9477" width="16.5" style="253" customWidth="1"/>
    <col min="9478" max="9728" width="8.25" style="253"/>
    <col min="9729" max="9730" width="0" style="253" hidden="1" customWidth="1"/>
    <col min="9731" max="9731" width="16.83203125" style="253" bestFit="1" customWidth="1"/>
    <col min="9732" max="9732" width="60.5" style="253" customWidth="1"/>
    <col min="9733" max="9733" width="16.5" style="253" customWidth="1"/>
    <col min="9734" max="9984" width="8.25" style="253"/>
    <col min="9985" max="9986" width="0" style="253" hidden="1" customWidth="1"/>
    <col min="9987" max="9987" width="16.83203125" style="253" bestFit="1" customWidth="1"/>
    <col min="9988" max="9988" width="60.5" style="253" customWidth="1"/>
    <col min="9989" max="9989" width="16.5" style="253" customWidth="1"/>
    <col min="9990" max="10240" width="8.25" style="253"/>
    <col min="10241" max="10242" width="0" style="253" hidden="1" customWidth="1"/>
    <col min="10243" max="10243" width="16.83203125" style="253" bestFit="1" customWidth="1"/>
    <col min="10244" max="10244" width="60.5" style="253" customWidth="1"/>
    <col min="10245" max="10245" width="16.5" style="253" customWidth="1"/>
    <col min="10246" max="10496" width="8.25" style="253"/>
    <col min="10497" max="10498" width="0" style="253" hidden="1" customWidth="1"/>
    <col min="10499" max="10499" width="16.83203125" style="253" bestFit="1" customWidth="1"/>
    <col min="10500" max="10500" width="60.5" style="253" customWidth="1"/>
    <col min="10501" max="10501" width="16.5" style="253" customWidth="1"/>
    <col min="10502" max="10752" width="8.25" style="253"/>
    <col min="10753" max="10754" width="0" style="253" hidden="1" customWidth="1"/>
    <col min="10755" max="10755" width="16.83203125" style="253" bestFit="1" customWidth="1"/>
    <col min="10756" max="10756" width="60.5" style="253" customWidth="1"/>
    <col min="10757" max="10757" width="16.5" style="253" customWidth="1"/>
    <col min="10758" max="11008" width="8.25" style="253"/>
    <col min="11009" max="11010" width="0" style="253" hidden="1" customWidth="1"/>
    <col min="11011" max="11011" width="16.83203125" style="253" bestFit="1" customWidth="1"/>
    <col min="11012" max="11012" width="60.5" style="253" customWidth="1"/>
    <col min="11013" max="11013" width="16.5" style="253" customWidth="1"/>
    <col min="11014" max="11264" width="8.25" style="253"/>
    <col min="11265" max="11266" width="0" style="253" hidden="1" customWidth="1"/>
    <col min="11267" max="11267" width="16.83203125" style="253" bestFit="1" customWidth="1"/>
    <col min="11268" max="11268" width="60.5" style="253" customWidth="1"/>
    <col min="11269" max="11269" width="16.5" style="253" customWidth="1"/>
    <col min="11270" max="11520" width="8.25" style="253"/>
    <col min="11521" max="11522" width="0" style="253" hidden="1" customWidth="1"/>
    <col min="11523" max="11523" width="16.83203125" style="253" bestFit="1" customWidth="1"/>
    <col min="11524" max="11524" width="60.5" style="253" customWidth="1"/>
    <col min="11525" max="11525" width="16.5" style="253" customWidth="1"/>
    <col min="11526" max="11776" width="8.25" style="253"/>
    <col min="11777" max="11778" width="0" style="253" hidden="1" customWidth="1"/>
    <col min="11779" max="11779" width="16.83203125" style="253" bestFit="1" customWidth="1"/>
    <col min="11780" max="11780" width="60.5" style="253" customWidth="1"/>
    <col min="11781" max="11781" width="16.5" style="253" customWidth="1"/>
    <col min="11782" max="12032" width="8.25" style="253"/>
    <col min="12033" max="12034" width="0" style="253" hidden="1" customWidth="1"/>
    <col min="12035" max="12035" width="16.83203125" style="253" bestFit="1" customWidth="1"/>
    <col min="12036" max="12036" width="60.5" style="253" customWidth="1"/>
    <col min="12037" max="12037" width="16.5" style="253" customWidth="1"/>
    <col min="12038" max="12288" width="8.25" style="253"/>
    <col min="12289" max="12290" width="0" style="253" hidden="1" customWidth="1"/>
    <col min="12291" max="12291" width="16.83203125" style="253" bestFit="1" customWidth="1"/>
    <col min="12292" max="12292" width="60.5" style="253" customWidth="1"/>
    <col min="12293" max="12293" width="16.5" style="253" customWidth="1"/>
    <col min="12294" max="12544" width="8.25" style="253"/>
    <col min="12545" max="12546" width="0" style="253" hidden="1" customWidth="1"/>
    <col min="12547" max="12547" width="16.83203125" style="253" bestFit="1" customWidth="1"/>
    <col min="12548" max="12548" width="60.5" style="253" customWidth="1"/>
    <col min="12549" max="12549" width="16.5" style="253" customWidth="1"/>
    <col min="12550" max="12800" width="8.25" style="253"/>
    <col min="12801" max="12802" width="0" style="253" hidden="1" customWidth="1"/>
    <col min="12803" max="12803" width="16.83203125" style="253" bestFit="1" customWidth="1"/>
    <col min="12804" max="12804" width="60.5" style="253" customWidth="1"/>
    <col min="12805" max="12805" width="16.5" style="253" customWidth="1"/>
    <col min="12806" max="13056" width="8.25" style="253"/>
    <col min="13057" max="13058" width="0" style="253" hidden="1" customWidth="1"/>
    <col min="13059" max="13059" width="16.83203125" style="253" bestFit="1" customWidth="1"/>
    <col min="13060" max="13060" width="60.5" style="253" customWidth="1"/>
    <col min="13061" max="13061" width="16.5" style="253" customWidth="1"/>
    <col min="13062" max="13312" width="8.25" style="253"/>
    <col min="13313" max="13314" width="0" style="253" hidden="1" customWidth="1"/>
    <col min="13315" max="13315" width="16.83203125" style="253" bestFit="1" customWidth="1"/>
    <col min="13316" max="13316" width="60.5" style="253" customWidth="1"/>
    <col min="13317" max="13317" width="16.5" style="253" customWidth="1"/>
    <col min="13318" max="13568" width="8.25" style="253"/>
    <col min="13569" max="13570" width="0" style="253" hidden="1" customWidth="1"/>
    <col min="13571" max="13571" width="16.83203125" style="253" bestFit="1" customWidth="1"/>
    <col min="13572" max="13572" width="60.5" style="253" customWidth="1"/>
    <col min="13573" max="13573" width="16.5" style="253" customWidth="1"/>
    <col min="13574" max="13824" width="8.25" style="253"/>
    <col min="13825" max="13826" width="0" style="253" hidden="1" customWidth="1"/>
    <col min="13827" max="13827" width="16.83203125" style="253" bestFit="1" customWidth="1"/>
    <col min="13828" max="13828" width="60.5" style="253" customWidth="1"/>
    <col min="13829" max="13829" width="16.5" style="253" customWidth="1"/>
    <col min="13830" max="14080" width="8.25" style="253"/>
    <col min="14081" max="14082" width="0" style="253" hidden="1" customWidth="1"/>
    <col min="14083" max="14083" width="16.83203125" style="253" bestFit="1" customWidth="1"/>
    <col min="14084" max="14084" width="60.5" style="253" customWidth="1"/>
    <col min="14085" max="14085" width="16.5" style="253" customWidth="1"/>
    <col min="14086" max="14336" width="8.25" style="253"/>
    <col min="14337" max="14338" width="0" style="253" hidden="1" customWidth="1"/>
    <col min="14339" max="14339" width="16.83203125" style="253" bestFit="1" customWidth="1"/>
    <col min="14340" max="14340" width="60.5" style="253" customWidth="1"/>
    <col min="14341" max="14341" width="16.5" style="253" customWidth="1"/>
    <col min="14342" max="14592" width="8.25" style="253"/>
    <col min="14593" max="14594" width="0" style="253" hidden="1" customWidth="1"/>
    <col min="14595" max="14595" width="16.83203125" style="253" bestFit="1" customWidth="1"/>
    <col min="14596" max="14596" width="60.5" style="253" customWidth="1"/>
    <col min="14597" max="14597" width="16.5" style="253" customWidth="1"/>
    <col min="14598" max="14848" width="8.25" style="253"/>
    <col min="14849" max="14850" width="0" style="253" hidden="1" customWidth="1"/>
    <col min="14851" max="14851" width="16.83203125" style="253" bestFit="1" customWidth="1"/>
    <col min="14852" max="14852" width="60.5" style="253" customWidth="1"/>
    <col min="14853" max="14853" width="16.5" style="253" customWidth="1"/>
    <col min="14854" max="15104" width="8.25" style="253"/>
    <col min="15105" max="15106" width="0" style="253" hidden="1" customWidth="1"/>
    <col min="15107" max="15107" width="16.83203125" style="253" bestFit="1" customWidth="1"/>
    <col min="15108" max="15108" width="60.5" style="253" customWidth="1"/>
    <col min="15109" max="15109" width="16.5" style="253" customWidth="1"/>
    <col min="15110" max="15360" width="8.25" style="253"/>
    <col min="15361" max="15362" width="0" style="253" hidden="1" customWidth="1"/>
    <col min="15363" max="15363" width="16.83203125" style="253" bestFit="1" customWidth="1"/>
    <col min="15364" max="15364" width="60.5" style="253" customWidth="1"/>
    <col min="15365" max="15365" width="16.5" style="253" customWidth="1"/>
    <col min="15366" max="15616" width="8.25" style="253"/>
    <col min="15617" max="15618" width="0" style="253" hidden="1" customWidth="1"/>
    <col min="15619" max="15619" width="16.83203125" style="253" bestFit="1" customWidth="1"/>
    <col min="15620" max="15620" width="60.5" style="253" customWidth="1"/>
    <col min="15621" max="15621" width="16.5" style="253" customWidth="1"/>
    <col min="15622" max="15872" width="8.25" style="253"/>
    <col min="15873" max="15874" width="0" style="253" hidden="1" customWidth="1"/>
    <col min="15875" max="15875" width="16.83203125" style="253" bestFit="1" customWidth="1"/>
    <col min="15876" max="15876" width="60.5" style="253" customWidth="1"/>
    <col min="15877" max="15877" width="16.5" style="253" customWidth="1"/>
    <col min="15878" max="16128" width="8.25" style="253"/>
    <col min="16129" max="16130" width="0" style="253" hidden="1" customWidth="1"/>
    <col min="16131" max="16131" width="16.83203125" style="253" bestFit="1" customWidth="1"/>
    <col min="16132" max="16132" width="60.5" style="253" customWidth="1"/>
    <col min="16133" max="16133" width="16.5" style="253" customWidth="1"/>
    <col min="16134" max="16384" width="8.25" style="253"/>
  </cols>
  <sheetData>
    <row r="1" spans="1:6">
      <c r="C1" s="1" t="s">
        <v>211</v>
      </c>
      <c r="D1" s="1"/>
      <c r="E1" s="1"/>
    </row>
    <row r="3" spans="1:6" s="93" customFormat="1">
      <c r="A3" s="254" t="s">
        <v>212</v>
      </c>
      <c r="B3" s="254" t="s">
        <v>213</v>
      </c>
      <c r="C3" s="372" t="s">
        <v>214</v>
      </c>
      <c r="D3" s="373" t="s">
        <v>215</v>
      </c>
      <c r="E3" s="373" t="s">
        <v>216</v>
      </c>
    </row>
    <row r="4" spans="1:6" s="93" customFormat="1">
      <c r="A4" s="255"/>
      <c r="B4" s="255"/>
      <c r="C4" s="374" t="s">
        <v>217</v>
      </c>
      <c r="D4" s="375" t="s">
        <v>218</v>
      </c>
      <c r="E4" s="375">
        <v>100</v>
      </c>
      <c r="F4" s="93">
        <v>1</v>
      </c>
    </row>
    <row r="5" spans="1:6" s="93" customFormat="1">
      <c r="A5" s="255"/>
      <c r="B5" s="255"/>
      <c r="C5" s="374" t="s">
        <v>219</v>
      </c>
      <c r="D5" s="375" t="s">
        <v>220</v>
      </c>
      <c r="E5" s="375">
        <v>21</v>
      </c>
      <c r="F5" s="93">
        <v>2</v>
      </c>
    </row>
    <row r="6" spans="1:6" s="93" customFormat="1">
      <c r="A6" s="255"/>
      <c r="B6" s="255"/>
      <c r="C6" s="374" t="s">
        <v>221</v>
      </c>
      <c r="D6" s="375" t="s">
        <v>222</v>
      </c>
      <c r="E6" s="375">
        <v>10</v>
      </c>
      <c r="F6" s="93">
        <v>3</v>
      </c>
    </row>
    <row r="7" spans="1:6" s="93" customFormat="1">
      <c r="A7" s="255"/>
      <c r="B7" s="255"/>
      <c r="C7" s="374" t="s">
        <v>223</v>
      </c>
      <c r="D7" s="375" t="s">
        <v>224</v>
      </c>
      <c r="E7" s="375">
        <v>50</v>
      </c>
      <c r="F7" s="93">
        <v>4</v>
      </c>
    </row>
    <row r="8" spans="1:6" s="93" customFormat="1">
      <c r="A8" s="255"/>
      <c r="B8" s="255"/>
      <c r="C8" s="374" t="s">
        <v>225</v>
      </c>
      <c r="D8" s="375" t="s">
        <v>226</v>
      </c>
      <c r="E8" s="375">
        <v>70</v>
      </c>
      <c r="F8" s="93">
        <v>5</v>
      </c>
    </row>
    <row r="9" spans="1:6" s="93" customFormat="1">
      <c r="A9" s="255"/>
      <c r="B9" s="255"/>
      <c r="C9" s="374" t="s">
        <v>227</v>
      </c>
      <c r="D9" s="375" t="s">
        <v>228</v>
      </c>
      <c r="E9" s="375">
        <v>30</v>
      </c>
      <c r="F9" s="93">
        <v>6</v>
      </c>
    </row>
    <row r="10" spans="1:6" s="93" customFormat="1">
      <c r="A10" s="255"/>
      <c r="B10" s="255"/>
      <c r="C10" s="374" t="s">
        <v>229</v>
      </c>
      <c r="D10" s="375" t="s">
        <v>230</v>
      </c>
      <c r="E10" s="375">
        <v>15</v>
      </c>
      <c r="F10" s="93">
        <v>7</v>
      </c>
    </row>
    <row r="11" spans="1:6" s="93" customFormat="1">
      <c r="A11" s="255"/>
      <c r="B11" s="255"/>
      <c r="C11" s="374" t="s">
        <v>229</v>
      </c>
      <c r="D11" s="375" t="s">
        <v>231</v>
      </c>
      <c r="E11" s="375">
        <v>10</v>
      </c>
      <c r="F11" s="93">
        <v>8</v>
      </c>
    </row>
    <row r="12" spans="1:6" s="93" customFormat="1">
      <c r="A12" s="255"/>
      <c r="B12" s="255"/>
      <c r="C12" s="374" t="s">
        <v>229</v>
      </c>
      <c r="D12" s="375" t="s">
        <v>232</v>
      </c>
      <c r="E12" s="375">
        <v>25</v>
      </c>
      <c r="F12" s="93">
        <v>9</v>
      </c>
    </row>
    <row r="13" spans="1:6" s="93" customFormat="1">
      <c r="A13" s="255"/>
      <c r="B13" s="255"/>
      <c r="C13" s="374" t="s">
        <v>229</v>
      </c>
      <c r="D13" s="375" t="s">
        <v>233</v>
      </c>
      <c r="E13" s="375">
        <v>45</v>
      </c>
      <c r="F13" s="93">
        <v>10</v>
      </c>
    </row>
    <row r="14" spans="1:6" s="93" customFormat="1">
      <c r="A14" s="255"/>
      <c r="B14" s="255"/>
      <c r="C14" s="374" t="s">
        <v>234</v>
      </c>
      <c r="D14" s="375" t="s">
        <v>235</v>
      </c>
      <c r="E14" s="375">
        <v>200</v>
      </c>
      <c r="F14" s="93">
        <v>11</v>
      </c>
    </row>
    <row r="15" spans="1:6" s="93" customFormat="1">
      <c r="A15" s="255"/>
      <c r="B15" s="255"/>
      <c r="C15" s="374" t="s">
        <v>234</v>
      </c>
      <c r="D15" s="375" t="s">
        <v>236</v>
      </c>
      <c r="E15" s="375">
        <v>40</v>
      </c>
      <c r="F15" s="93">
        <v>12</v>
      </c>
    </row>
    <row r="16" spans="1:6" s="93" customFormat="1">
      <c r="A16" s="255"/>
      <c r="B16" s="255"/>
      <c r="C16" s="374" t="s">
        <v>234</v>
      </c>
      <c r="D16" s="376" t="s">
        <v>237</v>
      </c>
      <c r="E16" s="375">
        <v>3</v>
      </c>
      <c r="F16" s="93">
        <v>13</v>
      </c>
    </row>
    <row r="17" spans="1:14" s="93" customFormat="1">
      <c r="A17" s="255"/>
      <c r="B17" s="255"/>
      <c r="C17" s="374" t="s">
        <v>234</v>
      </c>
      <c r="D17" s="375" t="s">
        <v>238</v>
      </c>
      <c r="E17" s="375">
        <v>20</v>
      </c>
      <c r="F17" s="93">
        <v>14</v>
      </c>
      <c r="N17" s="446"/>
    </row>
    <row r="18" spans="1:14" s="93" customFormat="1">
      <c r="A18" s="255"/>
      <c r="B18" s="255"/>
      <c r="C18" s="374" t="s">
        <v>239</v>
      </c>
      <c r="D18" s="375" t="s">
        <v>240</v>
      </c>
      <c r="E18" s="375">
        <v>50</v>
      </c>
      <c r="F18" s="93">
        <v>15</v>
      </c>
    </row>
    <row r="19" spans="1:14" s="93" customFormat="1" ht="19.5" thickBot="1">
      <c r="A19" s="255"/>
      <c r="B19" s="255"/>
      <c r="C19" s="377" t="s">
        <v>229</v>
      </c>
      <c r="D19" s="378" t="s">
        <v>241</v>
      </c>
      <c r="E19" s="379">
        <v>20</v>
      </c>
      <c r="F19" s="93">
        <v>16</v>
      </c>
    </row>
    <row r="20" spans="1:14" s="93" customFormat="1" ht="19.5" thickBot="1">
      <c r="A20" s="256"/>
      <c r="B20" s="256"/>
      <c r="C20" s="380" t="s">
        <v>242</v>
      </c>
      <c r="D20" s="381"/>
      <c r="E20" s="447">
        <f>SUM(E4:E19)</f>
        <v>709</v>
      </c>
    </row>
  </sheetData>
  <sheetProtection algorithmName="SHA-512" hashValue="5DHkSqIf85TJbXuGjUFt/ivHf8b6aVL7kOQBwapDWvTO+0T/J+SAjoIJweSNBttVgc70M+9h8xblrsCRO775sg==" saltValue="miF4T12W67HacGjNzY7/kw==" spinCount="100000" sheet="1" formatCells="0" formatColumns="0" formatRows="0" insertColumns="0" insertRows="0" insertHyperlinks="0" deleteColumns="0" deleteRows="0" sort="0" autoFilter="0" pivotTables="0"/>
  <phoneticPr fontId="3"/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52"/>
  <sheetViews>
    <sheetView zoomScale="115" zoomScaleNormal="115" workbookViewId="0">
      <selection activeCell="J6" sqref="J6"/>
    </sheetView>
  </sheetViews>
  <sheetFormatPr defaultColWidth="8.25" defaultRowHeight="13"/>
  <cols>
    <col min="1" max="1" width="18.25" style="259" customWidth="1"/>
    <col min="2" max="2" width="12.83203125" style="270" customWidth="1"/>
    <col min="3" max="3" width="13.33203125" style="270" customWidth="1"/>
    <col min="4" max="5" width="14.58203125" style="271" customWidth="1"/>
    <col min="6" max="7" width="16.75" style="270" customWidth="1"/>
    <col min="8" max="257" width="8.25" style="259"/>
    <col min="258" max="258" width="18.25" style="259" customWidth="1"/>
    <col min="259" max="259" width="12.83203125" style="259" customWidth="1"/>
    <col min="260" max="260" width="13.33203125" style="259" customWidth="1"/>
    <col min="261" max="261" width="14.58203125" style="259" customWidth="1"/>
    <col min="262" max="262" width="16.75" style="259" customWidth="1"/>
    <col min="263" max="263" width="23.58203125" style="259" customWidth="1"/>
    <col min="264" max="513" width="8.25" style="259"/>
    <col min="514" max="514" width="18.25" style="259" customWidth="1"/>
    <col min="515" max="515" width="12.83203125" style="259" customWidth="1"/>
    <col min="516" max="516" width="13.33203125" style="259" customWidth="1"/>
    <col min="517" max="517" width="14.58203125" style="259" customWidth="1"/>
    <col min="518" max="518" width="16.75" style="259" customWidth="1"/>
    <col min="519" max="519" width="23.58203125" style="259" customWidth="1"/>
    <col min="520" max="769" width="8.25" style="259"/>
    <col min="770" max="770" width="18.25" style="259" customWidth="1"/>
    <col min="771" max="771" width="12.83203125" style="259" customWidth="1"/>
    <col min="772" max="772" width="13.33203125" style="259" customWidth="1"/>
    <col min="773" max="773" width="14.58203125" style="259" customWidth="1"/>
    <col min="774" max="774" width="16.75" style="259" customWidth="1"/>
    <col min="775" max="775" width="23.58203125" style="259" customWidth="1"/>
    <col min="776" max="1025" width="8.25" style="259"/>
    <col min="1026" max="1026" width="18.25" style="259" customWidth="1"/>
    <col min="1027" max="1027" width="12.83203125" style="259" customWidth="1"/>
    <col min="1028" max="1028" width="13.33203125" style="259" customWidth="1"/>
    <col min="1029" max="1029" width="14.58203125" style="259" customWidth="1"/>
    <col min="1030" max="1030" width="16.75" style="259" customWidth="1"/>
    <col min="1031" max="1031" width="23.58203125" style="259" customWidth="1"/>
    <col min="1032" max="1281" width="8.25" style="259"/>
    <col min="1282" max="1282" width="18.25" style="259" customWidth="1"/>
    <col min="1283" max="1283" width="12.83203125" style="259" customWidth="1"/>
    <col min="1284" max="1284" width="13.33203125" style="259" customWidth="1"/>
    <col min="1285" max="1285" width="14.58203125" style="259" customWidth="1"/>
    <col min="1286" max="1286" width="16.75" style="259" customWidth="1"/>
    <col min="1287" max="1287" width="23.58203125" style="259" customWidth="1"/>
    <col min="1288" max="1537" width="8.25" style="259"/>
    <col min="1538" max="1538" width="18.25" style="259" customWidth="1"/>
    <col min="1539" max="1539" width="12.83203125" style="259" customWidth="1"/>
    <col min="1540" max="1540" width="13.33203125" style="259" customWidth="1"/>
    <col min="1541" max="1541" width="14.58203125" style="259" customWidth="1"/>
    <col min="1542" max="1542" width="16.75" style="259" customWidth="1"/>
    <col min="1543" max="1543" width="23.58203125" style="259" customWidth="1"/>
    <col min="1544" max="1793" width="8.25" style="259"/>
    <col min="1794" max="1794" width="18.25" style="259" customWidth="1"/>
    <col min="1795" max="1795" width="12.83203125" style="259" customWidth="1"/>
    <col min="1796" max="1796" width="13.33203125" style="259" customWidth="1"/>
    <col min="1797" max="1797" width="14.58203125" style="259" customWidth="1"/>
    <col min="1798" max="1798" width="16.75" style="259" customWidth="1"/>
    <col min="1799" max="1799" width="23.58203125" style="259" customWidth="1"/>
    <col min="1800" max="2049" width="8.25" style="259"/>
    <col min="2050" max="2050" width="18.25" style="259" customWidth="1"/>
    <col min="2051" max="2051" width="12.83203125" style="259" customWidth="1"/>
    <col min="2052" max="2052" width="13.33203125" style="259" customWidth="1"/>
    <col min="2053" max="2053" width="14.58203125" style="259" customWidth="1"/>
    <col min="2054" max="2054" width="16.75" style="259" customWidth="1"/>
    <col min="2055" max="2055" width="23.58203125" style="259" customWidth="1"/>
    <col min="2056" max="2305" width="8.25" style="259"/>
    <col min="2306" max="2306" width="18.25" style="259" customWidth="1"/>
    <col min="2307" max="2307" width="12.83203125" style="259" customWidth="1"/>
    <col min="2308" max="2308" width="13.33203125" style="259" customWidth="1"/>
    <col min="2309" max="2309" width="14.58203125" style="259" customWidth="1"/>
    <col min="2310" max="2310" width="16.75" style="259" customWidth="1"/>
    <col min="2311" max="2311" width="23.58203125" style="259" customWidth="1"/>
    <col min="2312" max="2561" width="8.25" style="259"/>
    <col min="2562" max="2562" width="18.25" style="259" customWidth="1"/>
    <col min="2563" max="2563" width="12.83203125" style="259" customWidth="1"/>
    <col min="2564" max="2564" width="13.33203125" style="259" customWidth="1"/>
    <col min="2565" max="2565" width="14.58203125" style="259" customWidth="1"/>
    <col min="2566" max="2566" width="16.75" style="259" customWidth="1"/>
    <col min="2567" max="2567" width="23.58203125" style="259" customWidth="1"/>
    <col min="2568" max="2817" width="8.25" style="259"/>
    <col min="2818" max="2818" width="18.25" style="259" customWidth="1"/>
    <col min="2819" max="2819" width="12.83203125" style="259" customWidth="1"/>
    <col min="2820" max="2820" width="13.33203125" style="259" customWidth="1"/>
    <col min="2821" max="2821" width="14.58203125" style="259" customWidth="1"/>
    <col min="2822" max="2822" width="16.75" style="259" customWidth="1"/>
    <col min="2823" max="2823" width="23.58203125" style="259" customWidth="1"/>
    <col min="2824" max="3073" width="8.25" style="259"/>
    <col min="3074" max="3074" width="18.25" style="259" customWidth="1"/>
    <col min="3075" max="3075" width="12.83203125" style="259" customWidth="1"/>
    <col min="3076" max="3076" width="13.33203125" style="259" customWidth="1"/>
    <col min="3077" max="3077" width="14.58203125" style="259" customWidth="1"/>
    <col min="3078" max="3078" width="16.75" style="259" customWidth="1"/>
    <col min="3079" max="3079" width="23.58203125" style="259" customWidth="1"/>
    <col min="3080" max="3329" width="8.25" style="259"/>
    <col min="3330" max="3330" width="18.25" style="259" customWidth="1"/>
    <col min="3331" max="3331" width="12.83203125" style="259" customWidth="1"/>
    <col min="3332" max="3332" width="13.33203125" style="259" customWidth="1"/>
    <col min="3333" max="3333" width="14.58203125" style="259" customWidth="1"/>
    <col min="3334" max="3334" width="16.75" style="259" customWidth="1"/>
    <col min="3335" max="3335" width="23.58203125" style="259" customWidth="1"/>
    <col min="3336" max="3585" width="8.25" style="259"/>
    <col min="3586" max="3586" width="18.25" style="259" customWidth="1"/>
    <col min="3587" max="3587" width="12.83203125" style="259" customWidth="1"/>
    <col min="3588" max="3588" width="13.33203125" style="259" customWidth="1"/>
    <col min="3589" max="3589" width="14.58203125" style="259" customWidth="1"/>
    <col min="3590" max="3590" width="16.75" style="259" customWidth="1"/>
    <col min="3591" max="3591" width="23.58203125" style="259" customWidth="1"/>
    <col min="3592" max="3841" width="8.25" style="259"/>
    <col min="3842" max="3842" width="18.25" style="259" customWidth="1"/>
    <col min="3843" max="3843" width="12.83203125" style="259" customWidth="1"/>
    <col min="3844" max="3844" width="13.33203125" style="259" customWidth="1"/>
    <col min="3845" max="3845" width="14.58203125" style="259" customWidth="1"/>
    <col min="3846" max="3846" width="16.75" style="259" customWidth="1"/>
    <col min="3847" max="3847" width="23.58203125" style="259" customWidth="1"/>
    <col min="3848" max="4097" width="8.25" style="259"/>
    <col min="4098" max="4098" width="18.25" style="259" customWidth="1"/>
    <col min="4099" max="4099" width="12.83203125" style="259" customWidth="1"/>
    <col min="4100" max="4100" width="13.33203125" style="259" customWidth="1"/>
    <col min="4101" max="4101" width="14.58203125" style="259" customWidth="1"/>
    <col min="4102" max="4102" width="16.75" style="259" customWidth="1"/>
    <col min="4103" max="4103" width="23.58203125" style="259" customWidth="1"/>
    <col min="4104" max="4353" width="8.25" style="259"/>
    <col min="4354" max="4354" width="18.25" style="259" customWidth="1"/>
    <col min="4355" max="4355" width="12.83203125" style="259" customWidth="1"/>
    <col min="4356" max="4356" width="13.33203125" style="259" customWidth="1"/>
    <col min="4357" max="4357" width="14.58203125" style="259" customWidth="1"/>
    <col min="4358" max="4358" width="16.75" style="259" customWidth="1"/>
    <col min="4359" max="4359" width="23.58203125" style="259" customWidth="1"/>
    <col min="4360" max="4609" width="8.25" style="259"/>
    <col min="4610" max="4610" width="18.25" style="259" customWidth="1"/>
    <col min="4611" max="4611" width="12.83203125" style="259" customWidth="1"/>
    <col min="4612" max="4612" width="13.33203125" style="259" customWidth="1"/>
    <col min="4613" max="4613" width="14.58203125" style="259" customWidth="1"/>
    <col min="4614" max="4614" width="16.75" style="259" customWidth="1"/>
    <col min="4615" max="4615" width="23.58203125" style="259" customWidth="1"/>
    <col min="4616" max="4865" width="8.25" style="259"/>
    <col min="4866" max="4866" width="18.25" style="259" customWidth="1"/>
    <col min="4867" max="4867" width="12.83203125" style="259" customWidth="1"/>
    <col min="4868" max="4868" width="13.33203125" style="259" customWidth="1"/>
    <col min="4869" max="4869" width="14.58203125" style="259" customWidth="1"/>
    <col min="4870" max="4870" width="16.75" style="259" customWidth="1"/>
    <col min="4871" max="4871" width="23.58203125" style="259" customWidth="1"/>
    <col min="4872" max="5121" width="8.25" style="259"/>
    <col min="5122" max="5122" width="18.25" style="259" customWidth="1"/>
    <col min="5123" max="5123" width="12.83203125" style="259" customWidth="1"/>
    <col min="5124" max="5124" width="13.33203125" style="259" customWidth="1"/>
    <col min="5125" max="5125" width="14.58203125" style="259" customWidth="1"/>
    <col min="5126" max="5126" width="16.75" style="259" customWidth="1"/>
    <col min="5127" max="5127" width="23.58203125" style="259" customWidth="1"/>
    <col min="5128" max="5377" width="8.25" style="259"/>
    <col min="5378" max="5378" width="18.25" style="259" customWidth="1"/>
    <col min="5379" max="5379" width="12.83203125" style="259" customWidth="1"/>
    <col min="5380" max="5380" width="13.33203125" style="259" customWidth="1"/>
    <col min="5381" max="5381" width="14.58203125" style="259" customWidth="1"/>
    <col min="5382" max="5382" width="16.75" style="259" customWidth="1"/>
    <col min="5383" max="5383" width="23.58203125" style="259" customWidth="1"/>
    <col min="5384" max="5633" width="8.25" style="259"/>
    <col min="5634" max="5634" width="18.25" style="259" customWidth="1"/>
    <col min="5635" max="5635" width="12.83203125" style="259" customWidth="1"/>
    <col min="5636" max="5636" width="13.33203125" style="259" customWidth="1"/>
    <col min="5637" max="5637" width="14.58203125" style="259" customWidth="1"/>
    <col min="5638" max="5638" width="16.75" style="259" customWidth="1"/>
    <col min="5639" max="5639" width="23.58203125" style="259" customWidth="1"/>
    <col min="5640" max="5889" width="8.25" style="259"/>
    <col min="5890" max="5890" width="18.25" style="259" customWidth="1"/>
    <col min="5891" max="5891" width="12.83203125" style="259" customWidth="1"/>
    <col min="5892" max="5892" width="13.33203125" style="259" customWidth="1"/>
    <col min="5893" max="5893" width="14.58203125" style="259" customWidth="1"/>
    <col min="5894" max="5894" width="16.75" style="259" customWidth="1"/>
    <col min="5895" max="5895" width="23.58203125" style="259" customWidth="1"/>
    <col min="5896" max="6145" width="8.25" style="259"/>
    <col min="6146" max="6146" width="18.25" style="259" customWidth="1"/>
    <col min="6147" max="6147" width="12.83203125" style="259" customWidth="1"/>
    <col min="6148" max="6148" width="13.33203125" style="259" customWidth="1"/>
    <col min="6149" max="6149" width="14.58203125" style="259" customWidth="1"/>
    <col min="6150" max="6150" width="16.75" style="259" customWidth="1"/>
    <col min="6151" max="6151" width="23.58203125" style="259" customWidth="1"/>
    <col min="6152" max="6401" width="8.25" style="259"/>
    <col min="6402" max="6402" width="18.25" style="259" customWidth="1"/>
    <col min="6403" max="6403" width="12.83203125" style="259" customWidth="1"/>
    <col min="6404" max="6404" width="13.33203125" style="259" customWidth="1"/>
    <col min="6405" max="6405" width="14.58203125" style="259" customWidth="1"/>
    <col min="6406" max="6406" width="16.75" style="259" customWidth="1"/>
    <col min="6407" max="6407" width="23.58203125" style="259" customWidth="1"/>
    <col min="6408" max="6657" width="8.25" style="259"/>
    <col min="6658" max="6658" width="18.25" style="259" customWidth="1"/>
    <col min="6659" max="6659" width="12.83203125" style="259" customWidth="1"/>
    <col min="6660" max="6660" width="13.33203125" style="259" customWidth="1"/>
    <col min="6661" max="6661" width="14.58203125" style="259" customWidth="1"/>
    <col min="6662" max="6662" width="16.75" style="259" customWidth="1"/>
    <col min="6663" max="6663" width="23.58203125" style="259" customWidth="1"/>
    <col min="6664" max="6913" width="8.25" style="259"/>
    <col min="6914" max="6914" width="18.25" style="259" customWidth="1"/>
    <col min="6915" max="6915" width="12.83203125" style="259" customWidth="1"/>
    <col min="6916" max="6916" width="13.33203125" style="259" customWidth="1"/>
    <col min="6917" max="6917" width="14.58203125" style="259" customWidth="1"/>
    <col min="6918" max="6918" width="16.75" style="259" customWidth="1"/>
    <col min="6919" max="6919" width="23.58203125" style="259" customWidth="1"/>
    <col min="6920" max="7169" width="8.25" style="259"/>
    <col min="7170" max="7170" width="18.25" style="259" customWidth="1"/>
    <col min="7171" max="7171" width="12.83203125" style="259" customWidth="1"/>
    <col min="7172" max="7172" width="13.33203125" style="259" customWidth="1"/>
    <col min="7173" max="7173" width="14.58203125" style="259" customWidth="1"/>
    <col min="7174" max="7174" width="16.75" style="259" customWidth="1"/>
    <col min="7175" max="7175" width="23.58203125" style="259" customWidth="1"/>
    <col min="7176" max="7425" width="8.25" style="259"/>
    <col min="7426" max="7426" width="18.25" style="259" customWidth="1"/>
    <col min="7427" max="7427" width="12.83203125" style="259" customWidth="1"/>
    <col min="7428" max="7428" width="13.33203125" style="259" customWidth="1"/>
    <col min="7429" max="7429" width="14.58203125" style="259" customWidth="1"/>
    <col min="7430" max="7430" width="16.75" style="259" customWidth="1"/>
    <col min="7431" max="7431" width="23.58203125" style="259" customWidth="1"/>
    <col min="7432" max="7681" width="8.25" style="259"/>
    <col min="7682" max="7682" width="18.25" style="259" customWidth="1"/>
    <col min="7683" max="7683" width="12.83203125" style="259" customWidth="1"/>
    <col min="7684" max="7684" width="13.33203125" style="259" customWidth="1"/>
    <col min="7685" max="7685" width="14.58203125" style="259" customWidth="1"/>
    <col min="7686" max="7686" width="16.75" style="259" customWidth="1"/>
    <col min="7687" max="7687" width="23.58203125" style="259" customWidth="1"/>
    <col min="7688" max="7937" width="8.25" style="259"/>
    <col min="7938" max="7938" width="18.25" style="259" customWidth="1"/>
    <col min="7939" max="7939" width="12.83203125" style="259" customWidth="1"/>
    <col min="7940" max="7940" width="13.33203125" style="259" customWidth="1"/>
    <col min="7941" max="7941" width="14.58203125" style="259" customWidth="1"/>
    <col min="7942" max="7942" width="16.75" style="259" customWidth="1"/>
    <col min="7943" max="7943" width="23.58203125" style="259" customWidth="1"/>
    <col min="7944" max="8193" width="8.25" style="259"/>
    <col min="8194" max="8194" width="18.25" style="259" customWidth="1"/>
    <col min="8195" max="8195" width="12.83203125" style="259" customWidth="1"/>
    <col min="8196" max="8196" width="13.33203125" style="259" customWidth="1"/>
    <col min="8197" max="8197" width="14.58203125" style="259" customWidth="1"/>
    <col min="8198" max="8198" width="16.75" style="259" customWidth="1"/>
    <col min="8199" max="8199" width="23.58203125" style="259" customWidth="1"/>
    <col min="8200" max="8449" width="8.25" style="259"/>
    <col min="8450" max="8450" width="18.25" style="259" customWidth="1"/>
    <col min="8451" max="8451" width="12.83203125" style="259" customWidth="1"/>
    <col min="8452" max="8452" width="13.33203125" style="259" customWidth="1"/>
    <col min="8453" max="8453" width="14.58203125" style="259" customWidth="1"/>
    <col min="8454" max="8454" width="16.75" style="259" customWidth="1"/>
    <col min="8455" max="8455" width="23.58203125" style="259" customWidth="1"/>
    <col min="8456" max="8705" width="8.25" style="259"/>
    <col min="8706" max="8706" width="18.25" style="259" customWidth="1"/>
    <col min="8707" max="8707" width="12.83203125" style="259" customWidth="1"/>
    <col min="8708" max="8708" width="13.33203125" style="259" customWidth="1"/>
    <col min="8709" max="8709" width="14.58203125" style="259" customWidth="1"/>
    <col min="8710" max="8710" width="16.75" style="259" customWidth="1"/>
    <col min="8711" max="8711" width="23.58203125" style="259" customWidth="1"/>
    <col min="8712" max="8961" width="8.25" style="259"/>
    <col min="8962" max="8962" width="18.25" style="259" customWidth="1"/>
    <col min="8963" max="8963" width="12.83203125" style="259" customWidth="1"/>
    <col min="8964" max="8964" width="13.33203125" style="259" customWidth="1"/>
    <col min="8965" max="8965" width="14.58203125" style="259" customWidth="1"/>
    <col min="8966" max="8966" width="16.75" style="259" customWidth="1"/>
    <col min="8967" max="8967" width="23.58203125" style="259" customWidth="1"/>
    <col min="8968" max="9217" width="8.25" style="259"/>
    <col min="9218" max="9218" width="18.25" style="259" customWidth="1"/>
    <col min="9219" max="9219" width="12.83203125" style="259" customWidth="1"/>
    <col min="9220" max="9220" width="13.33203125" style="259" customWidth="1"/>
    <col min="9221" max="9221" width="14.58203125" style="259" customWidth="1"/>
    <col min="9222" max="9222" width="16.75" style="259" customWidth="1"/>
    <col min="9223" max="9223" width="23.58203125" style="259" customWidth="1"/>
    <col min="9224" max="9473" width="8.25" style="259"/>
    <col min="9474" max="9474" width="18.25" style="259" customWidth="1"/>
    <col min="9475" max="9475" width="12.83203125" style="259" customWidth="1"/>
    <col min="9476" max="9476" width="13.33203125" style="259" customWidth="1"/>
    <col min="9477" max="9477" width="14.58203125" style="259" customWidth="1"/>
    <col min="9478" max="9478" width="16.75" style="259" customWidth="1"/>
    <col min="9479" max="9479" width="23.58203125" style="259" customWidth="1"/>
    <col min="9480" max="9729" width="8.25" style="259"/>
    <col min="9730" max="9730" width="18.25" style="259" customWidth="1"/>
    <col min="9731" max="9731" width="12.83203125" style="259" customWidth="1"/>
    <col min="9732" max="9732" width="13.33203125" style="259" customWidth="1"/>
    <col min="9733" max="9733" width="14.58203125" style="259" customWidth="1"/>
    <col min="9734" max="9734" width="16.75" style="259" customWidth="1"/>
    <col min="9735" max="9735" width="23.58203125" style="259" customWidth="1"/>
    <col min="9736" max="9985" width="8.25" style="259"/>
    <col min="9986" max="9986" width="18.25" style="259" customWidth="1"/>
    <col min="9987" max="9987" width="12.83203125" style="259" customWidth="1"/>
    <col min="9988" max="9988" width="13.33203125" style="259" customWidth="1"/>
    <col min="9989" max="9989" width="14.58203125" style="259" customWidth="1"/>
    <col min="9990" max="9990" width="16.75" style="259" customWidth="1"/>
    <col min="9991" max="9991" width="23.58203125" style="259" customWidth="1"/>
    <col min="9992" max="10241" width="8.25" style="259"/>
    <col min="10242" max="10242" width="18.25" style="259" customWidth="1"/>
    <col min="10243" max="10243" width="12.83203125" style="259" customWidth="1"/>
    <col min="10244" max="10244" width="13.33203125" style="259" customWidth="1"/>
    <col min="10245" max="10245" width="14.58203125" style="259" customWidth="1"/>
    <col min="10246" max="10246" width="16.75" style="259" customWidth="1"/>
    <col min="10247" max="10247" width="23.58203125" style="259" customWidth="1"/>
    <col min="10248" max="10497" width="8.25" style="259"/>
    <col min="10498" max="10498" width="18.25" style="259" customWidth="1"/>
    <col min="10499" max="10499" width="12.83203125" style="259" customWidth="1"/>
    <col min="10500" max="10500" width="13.33203125" style="259" customWidth="1"/>
    <col min="10501" max="10501" width="14.58203125" style="259" customWidth="1"/>
    <col min="10502" max="10502" width="16.75" style="259" customWidth="1"/>
    <col min="10503" max="10503" width="23.58203125" style="259" customWidth="1"/>
    <col min="10504" max="10753" width="8.25" style="259"/>
    <col min="10754" max="10754" width="18.25" style="259" customWidth="1"/>
    <col min="10755" max="10755" width="12.83203125" style="259" customWidth="1"/>
    <col min="10756" max="10756" width="13.33203125" style="259" customWidth="1"/>
    <col min="10757" max="10757" width="14.58203125" style="259" customWidth="1"/>
    <col min="10758" max="10758" width="16.75" style="259" customWidth="1"/>
    <col min="10759" max="10759" width="23.58203125" style="259" customWidth="1"/>
    <col min="10760" max="11009" width="8.25" style="259"/>
    <col min="11010" max="11010" width="18.25" style="259" customWidth="1"/>
    <col min="11011" max="11011" width="12.83203125" style="259" customWidth="1"/>
    <col min="11012" max="11012" width="13.33203125" style="259" customWidth="1"/>
    <col min="11013" max="11013" width="14.58203125" style="259" customWidth="1"/>
    <col min="11014" max="11014" width="16.75" style="259" customWidth="1"/>
    <col min="11015" max="11015" width="23.58203125" style="259" customWidth="1"/>
    <col min="11016" max="11265" width="8.25" style="259"/>
    <col min="11266" max="11266" width="18.25" style="259" customWidth="1"/>
    <col min="11267" max="11267" width="12.83203125" style="259" customWidth="1"/>
    <col min="11268" max="11268" width="13.33203125" style="259" customWidth="1"/>
    <col min="11269" max="11269" width="14.58203125" style="259" customWidth="1"/>
    <col min="11270" max="11270" width="16.75" style="259" customWidth="1"/>
    <col min="11271" max="11271" width="23.58203125" style="259" customWidth="1"/>
    <col min="11272" max="11521" width="8.25" style="259"/>
    <col min="11522" max="11522" width="18.25" style="259" customWidth="1"/>
    <col min="11523" max="11523" width="12.83203125" style="259" customWidth="1"/>
    <col min="11524" max="11524" width="13.33203125" style="259" customWidth="1"/>
    <col min="11525" max="11525" width="14.58203125" style="259" customWidth="1"/>
    <col min="11526" max="11526" width="16.75" style="259" customWidth="1"/>
    <col min="11527" max="11527" width="23.58203125" style="259" customWidth="1"/>
    <col min="11528" max="11777" width="8.25" style="259"/>
    <col min="11778" max="11778" width="18.25" style="259" customWidth="1"/>
    <col min="11779" max="11779" width="12.83203125" style="259" customWidth="1"/>
    <col min="11780" max="11780" width="13.33203125" style="259" customWidth="1"/>
    <col min="11781" max="11781" width="14.58203125" style="259" customWidth="1"/>
    <col min="11782" max="11782" width="16.75" style="259" customWidth="1"/>
    <col min="11783" max="11783" width="23.58203125" style="259" customWidth="1"/>
    <col min="11784" max="12033" width="8.25" style="259"/>
    <col min="12034" max="12034" width="18.25" style="259" customWidth="1"/>
    <col min="12035" max="12035" width="12.83203125" style="259" customWidth="1"/>
    <col min="12036" max="12036" width="13.33203125" style="259" customWidth="1"/>
    <col min="12037" max="12037" width="14.58203125" style="259" customWidth="1"/>
    <col min="12038" max="12038" width="16.75" style="259" customWidth="1"/>
    <col min="12039" max="12039" width="23.58203125" style="259" customWidth="1"/>
    <col min="12040" max="12289" width="8.25" style="259"/>
    <col min="12290" max="12290" width="18.25" style="259" customWidth="1"/>
    <col min="12291" max="12291" width="12.83203125" style="259" customWidth="1"/>
    <col min="12292" max="12292" width="13.33203125" style="259" customWidth="1"/>
    <col min="12293" max="12293" width="14.58203125" style="259" customWidth="1"/>
    <col min="12294" max="12294" width="16.75" style="259" customWidth="1"/>
    <col min="12295" max="12295" width="23.58203125" style="259" customWidth="1"/>
    <col min="12296" max="12545" width="8.25" style="259"/>
    <col min="12546" max="12546" width="18.25" style="259" customWidth="1"/>
    <col min="12547" max="12547" width="12.83203125" style="259" customWidth="1"/>
    <col min="12548" max="12548" width="13.33203125" style="259" customWidth="1"/>
    <col min="12549" max="12549" width="14.58203125" style="259" customWidth="1"/>
    <col min="12550" max="12550" width="16.75" style="259" customWidth="1"/>
    <col min="12551" max="12551" width="23.58203125" style="259" customWidth="1"/>
    <col min="12552" max="12801" width="8.25" style="259"/>
    <col min="12802" max="12802" width="18.25" style="259" customWidth="1"/>
    <col min="12803" max="12803" width="12.83203125" style="259" customWidth="1"/>
    <col min="12804" max="12804" width="13.33203125" style="259" customWidth="1"/>
    <col min="12805" max="12805" width="14.58203125" style="259" customWidth="1"/>
    <col min="12806" max="12806" width="16.75" style="259" customWidth="1"/>
    <col min="12807" max="12807" width="23.58203125" style="259" customWidth="1"/>
    <col min="12808" max="13057" width="8.25" style="259"/>
    <col min="13058" max="13058" width="18.25" style="259" customWidth="1"/>
    <col min="13059" max="13059" width="12.83203125" style="259" customWidth="1"/>
    <col min="13060" max="13060" width="13.33203125" style="259" customWidth="1"/>
    <col min="13061" max="13061" width="14.58203125" style="259" customWidth="1"/>
    <col min="13062" max="13062" width="16.75" style="259" customWidth="1"/>
    <col min="13063" max="13063" width="23.58203125" style="259" customWidth="1"/>
    <col min="13064" max="13313" width="8.25" style="259"/>
    <col min="13314" max="13314" width="18.25" style="259" customWidth="1"/>
    <col min="13315" max="13315" width="12.83203125" style="259" customWidth="1"/>
    <col min="13316" max="13316" width="13.33203125" style="259" customWidth="1"/>
    <col min="13317" max="13317" width="14.58203125" style="259" customWidth="1"/>
    <col min="13318" max="13318" width="16.75" style="259" customWidth="1"/>
    <col min="13319" max="13319" width="23.58203125" style="259" customWidth="1"/>
    <col min="13320" max="13569" width="8.25" style="259"/>
    <col min="13570" max="13570" width="18.25" style="259" customWidth="1"/>
    <col min="13571" max="13571" width="12.83203125" style="259" customWidth="1"/>
    <col min="13572" max="13572" width="13.33203125" style="259" customWidth="1"/>
    <col min="13573" max="13573" width="14.58203125" style="259" customWidth="1"/>
    <col min="13574" max="13574" width="16.75" style="259" customWidth="1"/>
    <col min="13575" max="13575" width="23.58203125" style="259" customWidth="1"/>
    <col min="13576" max="13825" width="8.25" style="259"/>
    <col min="13826" max="13826" width="18.25" style="259" customWidth="1"/>
    <col min="13827" max="13827" width="12.83203125" style="259" customWidth="1"/>
    <col min="13828" max="13828" width="13.33203125" style="259" customWidth="1"/>
    <col min="13829" max="13829" width="14.58203125" style="259" customWidth="1"/>
    <col min="13830" max="13830" width="16.75" style="259" customWidth="1"/>
    <col min="13831" max="13831" width="23.58203125" style="259" customWidth="1"/>
    <col min="13832" max="14081" width="8.25" style="259"/>
    <col min="14082" max="14082" width="18.25" style="259" customWidth="1"/>
    <col min="14083" max="14083" width="12.83203125" style="259" customWidth="1"/>
    <col min="14084" max="14084" width="13.33203125" style="259" customWidth="1"/>
    <col min="14085" max="14085" width="14.58203125" style="259" customWidth="1"/>
    <col min="14086" max="14086" width="16.75" style="259" customWidth="1"/>
    <col min="14087" max="14087" width="23.58203125" style="259" customWidth="1"/>
    <col min="14088" max="14337" width="8.25" style="259"/>
    <col min="14338" max="14338" width="18.25" style="259" customWidth="1"/>
    <col min="14339" max="14339" width="12.83203125" style="259" customWidth="1"/>
    <col min="14340" max="14340" width="13.33203125" style="259" customWidth="1"/>
    <col min="14341" max="14341" width="14.58203125" style="259" customWidth="1"/>
    <col min="14342" max="14342" width="16.75" style="259" customWidth="1"/>
    <col min="14343" max="14343" width="23.58203125" style="259" customWidth="1"/>
    <col min="14344" max="14593" width="8.25" style="259"/>
    <col min="14594" max="14594" width="18.25" style="259" customWidth="1"/>
    <col min="14595" max="14595" width="12.83203125" style="259" customWidth="1"/>
    <col min="14596" max="14596" width="13.33203125" style="259" customWidth="1"/>
    <col min="14597" max="14597" width="14.58203125" style="259" customWidth="1"/>
    <col min="14598" max="14598" width="16.75" style="259" customWidth="1"/>
    <col min="14599" max="14599" width="23.58203125" style="259" customWidth="1"/>
    <col min="14600" max="14849" width="8.25" style="259"/>
    <col min="14850" max="14850" width="18.25" style="259" customWidth="1"/>
    <col min="14851" max="14851" width="12.83203125" style="259" customWidth="1"/>
    <col min="14852" max="14852" width="13.33203125" style="259" customWidth="1"/>
    <col min="14853" max="14853" width="14.58203125" style="259" customWidth="1"/>
    <col min="14854" max="14854" width="16.75" style="259" customWidth="1"/>
    <col min="14855" max="14855" width="23.58203125" style="259" customWidth="1"/>
    <col min="14856" max="15105" width="8.25" style="259"/>
    <col min="15106" max="15106" width="18.25" style="259" customWidth="1"/>
    <col min="15107" max="15107" width="12.83203125" style="259" customWidth="1"/>
    <col min="15108" max="15108" width="13.33203125" style="259" customWidth="1"/>
    <col min="15109" max="15109" width="14.58203125" style="259" customWidth="1"/>
    <col min="15110" max="15110" width="16.75" style="259" customWidth="1"/>
    <col min="15111" max="15111" width="23.58203125" style="259" customWidth="1"/>
    <col min="15112" max="15361" width="8.25" style="259"/>
    <col min="15362" max="15362" width="18.25" style="259" customWidth="1"/>
    <col min="15363" max="15363" width="12.83203125" style="259" customWidth="1"/>
    <col min="15364" max="15364" width="13.33203125" style="259" customWidth="1"/>
    <col min="15365" max="15365" width="14.58203125" style="259" customWidth="1"/>
    <col min="15366" max="15366" width="16.75" style="259" customWidth="1"/>
    <col min="15367" max="15367" width="23.58203125" style="259" customWidth="1"/>
    <col min="15368" max="15617" width="8.25" style="259"/>
    <col min="15618" max="15618" width="18.25" style="259" customWidth="1"/>
    <col min="15619" max="15619" width="12.83203125" style="259" customWidth="1"/>
    <col min="15620" max="15620" width="13.33203125" style="259" customWidth="1"/>
    <col min="15621" max="15621" width="14.58203125" style="259" customWidth="1"/>
    <col min="15622" max="15622" width="16.75" style="259" customWidth="1"/>
    <col min="15623" max="15623" width="23.58203125" style="259" customWidth="1"/>
    <col min="15624" max="15873" width="8.25" style="259"/>
    <col min="15874" max="15874" width="18.25" style="259" customWidth="1"/>
    <col min="15875" max="15875" width="12.83203125" style="259" customWidth="1"/>
    <col min="15876" max="15876" width="13.33203125" style="259" customWidth="1"/>
    <col min="15877" max="15877" width="14.58203125" style="259" customWidth="1"/>
    <col min="15878" max="15878" width="16.75" style="259" customWidth="1"/>
    <col min="15879" max="15879" width="23.58203125" style="259" customWidth="1"/>
    <col min="15880" max="16129" width="8.25" style="259"/>
    <col min="16130" max="16130" width="18.25" style="259" customWidth="1"/>
    <col min="16131" max="16131" width="12.83203125" style="259" customWidth="1"/>
    <col min="16132" max="16132" width="13.33203125" style="259" customWidth="1"/>
    <col min="16133" max="16133" width="14.58203125" style="259" customWidth="1"/>
    <col min="16134" max="16134" width="16.75" style="259" customWidth="1"/>
    <col min="16135" max="16135" width="23.58203125" style="259" customWidth="1"/>
    <col min="16136" max="16384" width="8.25" style="259"/>
  </cols>
  <sheetData>
    <row r="1" spans="1:8" ht="21" customHeight="1">
      <c r="A1" s="1" t="s">
        <v>243</v>
      </c>
      <c r="B1" s="2"/>
      <c r="C1" s="3"/>
      <c r="D1" s="4"/>
      <c r="E1" s="4"/>
      <c r="F1" s="4"/>
      <c r="G1" s="4"/>
    </row>
    <row r="2" spans="1:8" ht="27.75" customHeight="1" thickBot="1">
      <c r="A2" s="488"/>
      <c r="B2" s="488"/>
      <c r="C2" s="488"/>
      <c r="D2" s="488"/>
      <c r="E2" s="488"/>
      <c r="F2" s="488"/>
      <c r="G2" s="488"/>
    </row>
    <row r="3" spans="1:8" s="260" customFormat="1" ht="18.75" customHeight="1">
      <c r="A3" s="489"/>
      <c r="B3" s="383">
        <v>1</v>
      </c>
      <c r="C3" s="384">
        <v>2</v>
      </c>
      <c r="D3" s="383">
        <v>3</v>
      </c>
      <c r="E3" s="384">
        <v>4</v>
      </c>
      <c r="F3" s="383">
        <v>5</v>
      </c>
      <c r="G3" s="385">
        <v>6</v>
      </c>
    </row>
    <row r="4" spans="1:8" ht="21.75" customHeight="1">
      <c r="A4" s="490"/>
      <c r="B4" s="492" t="s">
        <v>244</v>
      </c>
      <c r="C4" s="492" t="s">
        <v>245</v>
      </c>
      <c r="D4" s="492" t="s">
        <v>246</v>
      </c>
      <c r="E4" s="492" t="s">
        <v>247</v>
      </c>
      <c r="F4" s="492" t="s">
        <v>248</v>
      </c>
      <c r="G4" s="494" t="s">
        <v>249</v>
      </c>
    </row>
    <row r="5" spans="1:8" ht="21.75" customHeight="1">
      <c r="A5" s="491"/>
      <c r="B5" s="493"/>
      <c r="C5" s="493"/>
      <c r="D5" s="493"/>
      <c r="E5" s="493"/>
      <c r="F5" s="493"/>
      <c r="G5" s="495"/>
    </row>
    <row r="6" spans="1:8" ht="21.75" customHeight="1">
      <c r="A6" s="261" t="s">
        <v>250</v>
      </c>
      <c r="B6" s="262">
        <v>20</v>
      </c>
      <c r="C6" s="262">
        <v>5</v>
      </c>
      <c r="D6" s="262">
        <v>5</v>
      </c>
      <c r="E6" s="262">
        <v>5</v>
      </c>
      <c r="F6" s="262">
        <v>10</v>
      </c>
      <c r="G6" s="390">
        <v>350</v>
      </c>
    </row>
    <row r="7" spans="1:8" ht="21.75" customHeight="1">
      <c r="A7" s="261" t="s">
        <v>251</v>
      </c>
      <c r="B7" s="262" t="s">
        <v>252</v>
      </c>
      <c r="C7" s="262" t="s">
        <v>253</v>
      </c>
      <c r="D7" s="262" t="s">
        <v>253</v>
      </c>
      <c r="E7" s="262" t="s">
        <v>254</v>
      </c>
      <c r="F7" s="262" t="s">
        <v>255</v>
      </c>
      <c r="G7" s="390" t="s">
        <v>253</v>
      </c>
    </row>
    <row r="8" spans="1:8" ht="27" customHeight="1">
      <c r="A8" s="387" t="s">
        <v>195</v>
      </c>
      <c r="B8" s="391">
        <v>100</v>
      </c>
      <c r="C8" s="392">
        <v>200</v>
      </c>
      <c r="D8" s="393">
        <v>100</v>
      </c>
      <c r="E8" s="393">
        <v>10</v>
      </c>
      <c r="F8" s="392">
        <v>10</v>
      </c>
      <c r="G8" s="425">
        <v>160</v>
      </c>
      <c r="H8" s="259">
        <v>1</v>
      </c>
    </row>
    <row r="9" spans="1:8" ht="27" customHeight="1">
      <c r="A9" s="388" t="s">
        <v>196</v>
      </c>
      <c r="B9" s="391">
        <v>100</v>
      </c>
      <c r="C9" s="392">
        <v>300</v>
      </c>
      <c r="D9" s="393">
        <v>150</v>
      </c>
      <c r="E9" s="393">
        <v>5</v>
      </c>
      <c r="F9" s="392">
        <v>100</v>
      </c>
      <c r="G9" s="425">
        <v>300</v>
      </c>
      <c r="H9" s="259">
        <v>2</v>
      </c>
    </row>
    <row r="10" spans="1:8" ht="27" customHeight="1">
      <c r="A10" s="388" t="s">
        <v>197</v>
      </c>
      <c r="B10" s="391">
        <v>300</v>
      </c>
      <c r="C10" s="392">
        <v>500</v>
      </c>
      <c r="D10" s="393">
        <v>1000</v>
      </c>
      <c r="E10" s="393">
        <v>100</v>
      </c>
      <c r="F10" s="392">
        <v>300</v>
      </c>
      <c r="G10" s="425">
        <v>1000</v>
      </c>
      <c r="H10" s="259">
        <v>3</v>
      </c>
    </row>
    <row r="11" spans="1:8" ht="27" customHeight="1">
      <c r="A11" s="388" t="s">
        <v>198</v>
      </c>
      <c r="B11" s="391">
        <v>6200</v>
      </c>
      <c r="C11" s="392">
        <v>5000</v>
      </c>
      <c r="D11" s="393">
        <v>6500</v>
      </c>
      <c r="E11" s="393">
        <v>250</v>
      </c>
      <c r="F11" s="392">
        <v>6000</v>
      </c>
      <c r="G11" s="426">
        <v>4500</v>
      </c>
      <c r="H11" s="259">
        <v>4</v>
      </c>
    </row>
    <row r="12" spans="1:8" ht="27" customHeight="1">
      <c r="A12" s="388" t="s">
        <v>199</v>
      </c>
      <c r="B12" s="391">
        <v>650</v>
      </c>
      <c r="C12" s="392">
        <v>1200</v>
      </c>
      <c r="D12" s="393">
        <v>1130</v>
      </c>
      <c r="E12" s="393">
        <v>70</v>
      </c>
      <c r="F12" s="392">
        <v>1150</v>
      </c>
      <c r="G12" s="425">
        <v>1150</v>
      </c>
      <c r="H12" s="259">
        <v>5</v>
      </c>
    </row>
    <row r="13" spans="1:8" ht="27" customHeight="1">
      <c r="A13" s="388" t="s">
        <v>200</v>
      </c>
      <c r="B13" s="391">
        <v>340</v>
      </c>
      <c r="C13" s="392">
        <v>520</v>
      </c>
      <c r="D13" s="393">
        <v>360</v>
      </c>
      <c r="E13" s="393">
        <v>0</v>
      </c>
      <c r="F13" s="392">
        <v>470</v>
      </c>
      <c r="G13" s="425">
        <v>210</v>
      </c>
      <c r="H13" s="259">
        <v>6</v>
      </c>
    </row>
    <row r="14" spans="1:8" ht="27" customHeight="1">
      <c r="A14" s="388" t="s">
        <v>201</v>
      </c>
      <c r="B14" s="391">
        <v>1000</v>
      </c>
      <c r="C14" s="392">
        <v>1600</v>
      </c>
      <c r="D14" s="393">
        <v>3000</v>
      </c>
      <c r="E14" s="393">
        <v>200</v>
      </c>
      <c r="F14" s="392">
        <v>500</v>
      </c>
      <c r="G14" s="425">
        <v>1600</v>
      </c>
      <c r="H14" s="259">
        <v>7</v>
      </c>
    </row>
    <row r="15" spans="1:8" ht="27" customHeight="1">
      <c r="A15" s="388" t="s">
        <v>202</v>
      </c>
      <c r="B15" s="391">
        <v>500</v>
      </c>
      <c r="C15" s="392">
        <v>600</v>
      </c>
      <c r="D15" s="393">
        <v>540</v>
      </c>
      <c r="E15" s="393">
        <v>60</v>
      </c>
      <c r="F15" s="392">
        <v>500</v>
      </c>
      <c r="G15" s="425">
        <v>600</v>
      </c>
      <c r="H15" s="259">
        <v>8</v>
      </c>
    </row>
    <row r="16" spans="1:8" ht="27" customHeight="1">
      <c r="A16" s="388" t="s">
        <v>203</v>
      </c>
      <c r="B16" s="391">
        <v>1000</v>
      </c>
      <c r="C16" s="392">
        <v>1300</v>
      </c>
      <c r="D16" s="393">
        <v>1300</v>
      </c>
      <c r="E16" s="393">
        <v>150</v>
      </c>
      <c r="F16" s="392">
        <v>1000</v>
      </c>
      <c r="G16" s="425">
        <v>1200</v>
      </c>
      <c r="H16" s="259">
        <v>9</v>
      </c>
    </row>
    <row r="17" spans="1:8" ht="27" customHeight="1">
      <c r="A17" s="388" t="s">
        <v>204</v>
      </c>
      <c r="B17" s="391">
        <v>200</v>
      </c>
      <c r="C17" s="392">
        <v>200</v>
      </c>
      <c r="D17" s="393">
        <v>300</v>
      </c>
      <c r="E17" s="393">
        <v>0</v>
      </c>
      <c r="F17" s="392">
        <v>0</v>
      </c>
      <c r="G17" s="425">
        <v>200</v>
      </c>
      <c r="H17" s="259">
        <v>10</v>
      </c>
    </row>
    <row r="18" spans="1:8" ht="27" customHeight="1">
      <c r="A18" s="388" t="s">
        <v>205</v>
      </c>
      <c r="B18" s="391">
        <v>0</v>
      </c>
      <c r="C18" s="392">
        <v>200</v>
      </c>
      <c r="D18" s="393">
        <v>20</v>
      </c>
      <c r="E18" s="393">
        <v>20</v>
      </c>
      <c r="F18" s="392">
        <v>10</v>
      </c>
      <c r="G18" s="425">
        <v>300</v>
      </c>
      <c r="H18" s="259">
        <v>11</v>
      </c>
    </row>
    <row r="19" spans="1:8" ht="27" customHeight="1">
      <c r="A19" s="388" t="s">
        <v>206</v>
      </c>
      <c r="B19" s="391">
        <v>0</v>
      </c>
      <c r="C19" s="392">
        <v>0</v>
      </c>
      <c r="D19" s="393">
        <v>0</v>
      </c>
      <c r="E19" s="393">
        <v>10</v>
      </c>
      <c r="F19" s="392">
        <v>10</v>
      </c>
      <c r="G19" s="425">
        <v>50</v>
      </c>
      <c r="H19" s="259">
        <v>12</v>
      </c>
    </row>
    <row r="20" spans="1:8" ht="27" customHeight="1">
      <c r="A20" s="388" t="s">
        <v>207</v>
      </c>
      <c r="B20" s="391">
        <v>0</v>
      </c>
      <c r="C20" s="392">
        <v>0</v>
      </c>
      <c r="D20" s="393">
        <v>0</v>
      </c>
      <c r="E20" s="393">
        <v>30</v>
      </c>
      <c r="F20" s="392">
        <v>0</v>
      </c>
      <c r="G20" s="425">
        <v>0</v>
      </c>
      <c r="H20" s="259">
        <v>13</v>
      </c>
    </row>
    <row r="21" spans="1:8" ht="27" customHeight="1">
      <c r="A21" s="388" t="s">
        <v>208</v>
      </c>
      <c r="B21" s="391">
        <v>0</v>
      </c>
      <c r="C21" s="392">
        <v>0</v>
      </c>
      <c r="D21" s="392">
        <v>0</v>
      </c>
      <c r="E21" s="392">
        <v>0</v>
      </c>
      <c r="F21" s="392">
        <v>0</v>
      </c>
      <c r="G21" s="425">
        <v>0</v>
      </c>
    </row>
    <row r="22" spans="1:8" ht="27" customHeight="1">
      <c r="A22" s="388" t="s">
        <v>209</v>
      </c>
      <c r="B22" s="391">
        <v>0</v>
      </c>
      <c r="C22" s="392">
        <v>0</v>
      </c>
      <c r="D22" s="393">
        <v>0</v>
      </c>
      <c r="E22" s="393">
        <v>0</v>
      </c>
      <c r="F22" s="392">
        <v>0</v>
      </c>
      <c r="G22" s="425">
        <v>0</v>
      </c>
    </row>
    <row r="23" spans="1:8" ht="27" customHeight="1" thickBot="1">
      <c r="A23" s="389" t="s">
        <v>256</v>
      </c>
      <c r="B23" s="394">
        <v>10</v>
      </c>
      <c r="C23" s="395">
        <v>380</v>
      </c>
      <c r="D23" s="396">
        <v>600</v>
      </c>
      <c r="E23" s="396">
        <v>95</v>
      </c>
      <c r="F23" s="395">
        <v>50</v>
      </c>
      <c r="G23" s="424">
        <v>230</v>
      </c>
    </row>
    <row r="24" spans="1:8" ht="27" customHeight="1" thickBot="1">
      <c r="A24" s="263" t="s">
        <v>257</v>
      </c>
      <c r="B24" s="386">
        <f>SUM(B8:B22)</f>
        <v>10390</v>
      </c>
      <c r="C24" s="264">
        <f>SUM(C8:C23)</f>
        <v>12000</v>
      </c>
      <c r="D24" s="264">
        <f>SUM(D8:D23)</f>
        <v>15000</v>
      </c>
      <c r="E24" s="264">
        <f>SUM(E8:E23)</f>
        <v>1000</v>
      </c>
      <c r="F24" s="264">
        <f>SUM(F8:F23)</f>
        <v>10100</v>
      </c>
      <c r="G24" s="382">
        <f>SUM(G8:G23)</f>
        <v>11500</v>
      </c>
    </row>
    <row r="25" spans="1:8" ht="27" customHeight="1">
      <c r="A25" s="265"/>
      <c r="B25" s="266"/>
      <c r="C25" s="266"/>
      <c r="D25" s="266"/>
      <c r="E25" s="266"/>
      <c r="F25" s="266"/>
      <c r="G25" s="266"/>
    </row>
    <row r="26" spans="1:8" ht="27" customHeight="1">
      <c r="A26" s="265"/>
      <c r="B26" s="266"/>
      <c r="C26" s="266"/>
      <c r="D26" s="266"/>
      <c r="E26" s="266"/>
      <c r="F26" s="266"/>
      <c r="G26" s="266"/>
    </row>
    <row r="27" spans="1:8" ht="27" customHeight="1">
      <c r="A27" s="265"/>
      <c r="B27" s="266"/>
      <c r="C27" s="266"/>
      <c r="D27" s="266"/>
      <c r="E27" s="266"/>
      <c r="F27" s="266"/>
      <c r="G27" s="266"/>
    </row>
    <row r="28" spans="1:8" s="267" customFormat="1" ht="21" customHeight="1">
      <c r="C28" s="268"/>
    </row>
    <row r="29" spans="1:8" s="267" customFormat="1" ht="21" customHeight="1"/>
    <row r="30" spans="1:8" s="269" customFormat="1"/>
    <row r="31" spans="1:8" ht="21" customHeight="1">
      <c r="B31" s="259"/>
      <c r="C31" s="259"/>
      <c r="D31" s="259"/>
      <c r="E31" s="259"/>
      <c r="F31" s="259"/>
      <c r="G31" s="259"/>
    </row>
    <row r="32" spans="1:8" s="260" customFormat="1" ht="21" customHeight="1"/>
    <row r="33" spans="2:7" s="260" customFormat="1" ht="21" customHeight="1"/>
    <row r="34" spans="2:7" s="260" customFormat="1" ht="21" customHeight="1"/>
    <row r="35" spans="2:7" s="260" customFormat="1" ht="21" customHeight="1"/>
    <row r="36" spans="2:7" s="260" customFormat="1" ht="21" customHeight="1"/>
    <row r="37" spans="2:7" ht="21" customHeight="1">
      <c r="B37" s="259"/>
      <c r="C37" s="259"/>
      <c r="D37" s="259"/>
      <c r="E37" s="259"/>
      <c r="F37" s="259"/>
      <c r="G37" s="259"/>
    </row>
    <row r="38" spans="2:7" s="260" customFormat="1" ht="21" customHeight="1"/>
    <row r="39" spans="2:7" ht="21" customHeight="1">
      <c r="B39" s="259"/>
      <c r="C39" s="259"/>
      <c r="D39" s="259"/>
      <c r="E39" s="259"/>
      <c r="F39" s="259"/>
      <c r="G39" s="259"/>
    </row>
    <row r="40" spans="2:7" ht="21" customHeight="1">
      <c r="B40" s="259"/>
      <c r="C40" s="259"/>
      <c r="D40" s="259"/>
      <c r="E40" s="259"/>
      <c r="F40" s="259"/>
      <c r="G40" s="259"/>
    </row>
    <row r="41" spans="2:7" ht="21" customHeight="1">
      <c r="B41" s="259"/>
      <c r="C41" s="259"/>
      <c r="D41" s="259"/>
      <c r="E41" s="259"/>
      <c r="F41" s="259"/>
      <c r="G41" s="259"/>
    </row>
    <row r="42" spans="2:7" ht="21" customHeight="1">
      <c r="B42" s="259"/>
      <c r="C42" s="259"/>
      <c r="D42" s="259"/>
      <c r="E42" s="259"/>
      <c r="F42" s="259"/>
      <c r="G42" s="259"/>
    </row>
    <row r="43" spans="2:7" ht="21" customHeight="1">
      <c r="B43" s="259"/>
      <c r="C43" s="259"/>
      <c r="D43" s="259"/>
      <c r="E43" s="259"/>
      <c r="F43" s="259"/>
      <c r="G43" s="259"/>
    </row>
    <row r="44" spans="2:7">
      <c r="B44" s="259"/>
      <c r="C44" s="259"/>
      <c r="D44" s="259"/>
      <c r="E44" s="259"/>
      <c r="F44" s="259"/>
      <c r="G44" s="259"/>
    </row>
    <row r="45" spans="2:7">
      <c r="B45" s="259"/>
      <c r="C45" s="259"/>
      <c r="D45" s="259"/>
      <c r="E45" s="259"/>
      <c r="F45" s="259"/>
      <c r="G45" s="259"/>
    </row>
    <row r="46" spans="2:7" ht="21" customHeight="1">
      <c r="B46" s="259"/>
      <c r="C46" s="259"/>
      <c r="D46" s="259"/>
      <c r="E46" s="259"/>
      <c r="F46" s="259"/>
      <c r="G46" s="259"/>
    </row>
    <row r="47" spans="2:7" ht="21" customHeight="1">
      <c r="B47" s="259"/>
      <c r="C47" s="259"/>
      <c r="D47" s="259"/>
      <c r="E47" s="259"/>
      <c r="F47" s="259"/>
      <c r="G47" s="259"/>
    </row>
    <row r="48" spans="2:7" ht="21" customHeight="1">
      <c r="B48" s="259"/>
      <c r="C48" s="259"/>
      <c r="D48" s="259"/>
      <c r="E48" s="259"/>
      <c r="F48" s="259"/>
      <c r="G48" s="259"/>
    </row>
    <row r="49" spans="2:7" ht="21" customHeight="1">
      <c r="B49" s="259"/>
      <c r="C49" s="259"/>
      <c r="D49" s="259"/>
      <c r="E49" s="259"/>
      <c r="F49" s="259"/>
      <c r="G49" s="259"/>
    </row>
    <row r="50" spans="2:7" ht="21" customHeight="1">
      <c r="B50" s="259"/>
      <c r="C50" s="259"/>
      <c r="D50" s="259"/>
      <c r="E50" s="259"/>
      <c r="F50" s="259"/>
      <c r="G50" s="259"/>
    </row>
    <row r="51" spans="2:7" ht="21" customHeight="1">
      <c r="B51" s="259"/>
      <c r="C51" s="259"/>
      <c r="D51" s="259"/>
      <c r="E51" s="259"/>
      <c r="F51" s="259"/>
      <c r="G51" s="259"/>
    </row>
    <row r="52" spans="2:7" ht="21" customHeight="1">
      <c r="B52" s="259"/>
      <c r="C52" s="259"/>
      <c r="D52" s="259"/>
      <c r="E52" s="259"/>
      <c r="F52" s="259"/>
      <c r="G52" s="259"/>
    </row>
  </sheetData>
  <sheetProtection algorithmName="SHA-512" hashValue="GDqb2Cr9QX4zF7ZlWp/1uPL32GzDvkUkxb+H/c/GzUNIxQx4cdhW+2N3MRedc8WJ7KUErUqk6tBbFty7gCW2/A==" saltValue="cZ0YhwGlwLb6tgp7a9RoLQ==" spinCount="100000" sheet="1" formatCells="0" formatColumns="0" formatRows="0" insertColumns="0" insertRows="0" insertHyperlinks="0" deleteColumns="0" deleteRows="0" sort="0" autoFilter="0" pivotTables="0"/>
  <mergeCells count="8">
    <mergeCell ref="A2:G2"/>
    <mergeCell ref="A3:A5"/>
    <mergeCell ref="B4:B5"/>
    <mergeCell ref="C4:C5"/>
    <mergeCell ref="D4:D5"/>
    <mergeCell ref="E4:E5"/>
    <mergeCell ref="F4:F5"/>
    <mergeCell ref="G4:G5"/>
  </mergeCells>
  <phoneticPr fontId="3"/>
  <pageMargins left="0.7" right="0.7" top="0.75" bottom="0.75" header="0.3" footer="0.3"/>
  <pageSetup paperSize="9" scale="7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90"/>
  <sheetViews>
    <sheetView view="pageBreakPreview" zoomScaleNormal="100" zoomScaleSheetLayoutView="100" workbookViewId="0">
      <selection activeCell="I75" sqref="I75"/>
    </sheetView>
  </sheetViews>
  <sheetFormatPr defaultColWidth="8.25" defaultRowHeight="12"/>
  <cols>
    <col min="1" max="1" width="17.33203125" style="8" customWidth="1"/>
    <col min="2" max="2" width="8" style="8" customWidth="1"/>
    <col min="3" max="3" width="8.25" style="8"/>
    <col min="4" max="4" width="2.25" style="8" customWidth="1"/>
    <col min="5" max="5" width="7.08203125" style="8" customWidth="1"/>
    <col min="6" max="6" width="17.33203125" style="8" customWidth="1"/>
    <col min="7" max="7" width="6.5" style="8" bestFit="1" customWidth="1"/>
    <col min="8" max="8" width="3.33203125" style="6" customWidth="1"/>
    <col min="9" max="9" width="22.25" style="8" customWidth="1"/>
    <col min="10" max="10" width="7" style="8" customWidth="1"/>
    <col min="11" max="11" width="4" style="8" customWidth="1"/>
    <col min="12" max="12" width="21.58203125" style="8" customWidth="1"/>
    <col min="13" max="13" width="7.5" style="8" customWidth="1"/>
    <col min="14" max="14" width="25.75" style="8" bestFit="1" customWidth="1"/>
    <col min="15" max="15" width="9.08203125" style="8" bestFit="1" customWidth="1"/>
    <col min="16" max="260" width="8.25" style="8"/>
    <col min="261" max="261" width="3.25" style="8" customWidth="1"/>
    <col min="262" max="262" width="23.25" style="8" customWidth="1"/>
    <col min="263" max="263" width="6.5" style="8" bestFit="1" customWidth="1"/>
    <col min="264" max="264" width="4.75" style="8" customWidth="1"/>
    <col min="265" max="265" width="18.83203125" style="8" customWidth="1"/>
    <col min="266" max="266" width="7" style="8" customWidth="1"/>
    <col min="267" max="267" width="4.75" style="8" bestFit="1" customWidth="1"/>
    <col min="268" max="268" width="18.83203125" style="8" customWidth="1"/>
    <col min="269" max="269" width="7" style="8" customWidth="1"/>
    <col min="270" max="270" width="25.75" style="8" bestFit="1" customWidth="1"/>
    <col min="271" max="271" width="9.08203125" style="8" bestFit="1" customWidth="1"/>
    <col min="272" max="516" width="8.25" style="8"/>
    <col min="517" max="517" width="3.25" style="8" customWidth="1"/>
    <col min="518" max="518" width="23.25" style="8" customWidth="1"/>
    <col min="519" max="519" width="6.5" style="8" bestFit="1" customWidth="1"/>
    <col min="520" max="520" width="4.75" style="8" customWidth="1"/>
    <col min="521" max="521" width="18.83203125" style="8" customWidth="1"/>
    <col min="522" max="522" width="7" style="8" customWidth="1"/>
    <col min="523" max="523" width="4.75" style="8" bestFit="1" customWidth="1"/>
    <col min="524" max="524" width="18.83203125" style="8" customWidth="1"/>
    <col min="525" max="525" width="7" style="8" customWidth="1"/>
    <col min="526" max="526" width="25.75" style="8" bestFit="1" customWidth="1"/>
    <col min="527" max="527" width="9.08203125" style="8" bestFit="1" customWidth="1"/>
    <col min="528" max="772" width="8.25" style="8"/>
    <col min="773" max="773" width="3.25" style="8" customWidth="1"/>
    <col min="774" max="774" width="23.25" style="8" customWidth="1"/>
    <col min="775" max="775" width="6.5" style="8" bestFit="1" customWidth="1"/>
    <col min="776" max="776" width="4.75" style="8" customWidth="1"/>
    <col min="777" max="777" width="18.83203125" style="8" customWidth="1"/>
    <col min="778" max="778" width="7" style="8" customWidth="1"/>
    <col min="779" max="779" width="4.75" style="8" bestFit="1" customWidth="1"/>
    <col min="780" max="780" width="18.83203125" style="8" customWidth="1"/>
    <col min="781" max="781" width="7" style="8" customWidth="1"/>
    <col min="782" max="782" width="25.75" style="8" bestFit="1" customWidth="1"/>
    <col min="783" max="783" width="9.08203125" style="8" bestFit="1" customWidth="1"/>
    <col min="784" max="1028" width="8.25" style="8"/>
    <col min="1029" max="1029" width="3.25" style="8" customWidth="1"/>
    <col min="1030" max="1030" width="23.25" style="8" customWidth="1"/>
    <col min="1031" max="1031" width="6.5" style="8" bestFit="1" customWidth="1"/>
    <col min="1032" max="1032" width="4.75" style="8" customWidth="1"/>
    <col min="1033" max="1033" width="18.83203125" style="8" customWidth="1"/>
    <col min="1034" max="1034" width="7" style="8" customWidth="1"/>
    <col min="1035" max="1035" width="4.75" style="8" bestFit="1" customWidth="1"/>
    <col min="1036" max="1036" width="18.83203125" style="8" customWidth="1"/>
    <col min="1037" max="1037" width="7" style="8" customWidth="1"/>
    <col min="1038" max="1038" width="25.75" style="8" bestFit="1" customWidth="1"/>
    <col min="1039" max="1039" width="9.08203125" style="8" bestFit="1" customWidth="1"/>
    <col min="1040" max="1284" width="8.25" style="8"/>
    <col min="1285" max="1285" width="3.25" style="8" customWidth="1"/>
    <col min="1286" max="1286" width="23.25" style="8" customWidth="1"/>
    <col min="1287" max="1287" width="6.5" style="8" bestFit="1" customWidth="1"/>
    <col min="1288" max="1288" width="4.75" style="8" customWidth="1"/>
    <col min="1289" max="1289" width="18.83203125" style="8" customWidth="1"/>
    <col min="1290" max="1290" width="7" style="8" customWidth="1"/>
    <col min="1291" max="1291" width="4.75" style="8" bestFit="1" customWidth="1"/>
    <col min="1292" max="1292" width="18.83203125" style="8" customWidth="1"/>
    <col min="1293" max="1293" width="7" style="8" customWidth="1"/>
    <col min="1294" max="1294" width="25.75" style="8" bestFit="1" customWidth="1"/>
    <col min="1295" max="1295" width="9.08203125" style="8" bestFit="1" customWidth="1"/>
    <col min="1296" max="1540" width="8.25" style="8"/>
    <col min="1541" max="1541" width="3.25" style="8" customWidth="1"/>
    <col min="1542" max="1542" width="23.25" style="8" customWidth="1"/>
    <col min="1543" max="1543" width="6.5" style="8" bestFit="1" customWidth="1"/>
    <col min="1544" max="1544" width="4.75" style="8" customWidth="1"/>
    <col min="1545" max="1545" width="18.83203125" style="8" customWidth="1"/>
    <col min="1546" max="1546" width="7" style="8" customWidth="1"/>
    <col min="1547" max="1547" width="4.75" style="8" bestFit="1" customWidth="1"/>
    <col min="1548" max="1548" width="18.83203125" style="8" customWidth="1"/>
    <col min="1549" max="1549" width="7" style="8" customWidth="1"/>
    <col min="1550" max="1550" width="25.75" style="8" bestFit="1" customWidth="1"/>
    <col min="1551" max="1551" width="9.08203125" style="8" bestFit="1" customWidth="1"/>
    <col min="1552" max="1796" width="8.25" style="8"/>
    <col min="1797" max="1797" width="3.25" style="8" customWidth="1"/>
    <col min="1798" max="1798" width="23.25" style="8" customWidth="1"/>
    <col min="1799" max="1799" width="6.5" style="8" bestFit="1" customWidth="1"/>
    <col min="1800" max="1800" width="4.75" style="8" customWidth="1"/>
    <col min="1801" max="1801" width="18.83203125" style="8" customWidth="1"/>
    <col min="1802" max="1802" width="7" style="8" customWidth="1"/>
    <col min="1803" max="1803" width="4.75" style="8" bestFit="1" customWidth="1"/>
    <col min="1804" max="1804" width="18.83203125" style="8" customWidth="1"/>
    <col min="1805" max="1805" width="7" style="8" customWidth="1"/>
    <col min="1806" max="1806" width="25.75" style="8" bestFit="1" customWidth="1"/>
    <col min="1807" max="1807" width="9.08203125" style="8" bestFit="1" customWidth="1"/>
    <col min="1808" max="2052" width="8.25" style="8"/>
    <col min="2053" max="2053" width="3.25" style="8" customWidth="1"/>
    <col min="2054" max="2054" width="23.25" style="8" customWidth="1"/>
    <col min="2055" max="2055" width="6.5" style="8" bestFit="1" customWidth="1"/>
    <col min="2056" max="2056" width="4.75" style="8" customWidth="1"/>
    <col min="2057" max="2057" width="18.83203125" style="8" customWidth="1"/>
    <col min="2058" max="2058" width="7" style="8" customWidth="1"/>
    <col min="2059" max="2059" width="4.75" style="8" bestFit="1" customWidth="1"/>
    <col min="2060" max="2060" width="18.83203125" style="8" customWidth="1"/>
    <col min="2061" max="2061" width="7" style="8" customWidth="1"/>
    <col min="2062" max="2062" width="25.75" style="8" bestFit="1" customWidth="1"/>
    <col min="2063" max="2063" width="9.08203125" style="8" bestFit="1" customWidth="1"/>
    <col min="2064" max="2308" width="8.25" style="8"/>
    <col min="2309" max="2309" width="3.25" style="8" customWidth="1"/>
    <col min="2310" max="2310" width="23.25" style="8" customWidth="1"/>
    <col min="2311" max="2311" width="6.5" style="8" bestFit="1" customWidth="1"/>
    <col min="2312" max="2312" width="4.75" style="8" customWidth="1"/>
    <col min="2313" max="2313" width="18.83203125" style="8" customWidth="1"/>
    <col min="2314" max="2314" width="7" style="8" customWidth="1"/>
    <col min="2315" max="2315" width="4.75" style="8" bestFit="1" customWidth="1"/>
    <col min="2316" max="2316" width="18.83203125" style="8" customWidth="1"/>
    <col min="2317" max="2317" width="7" style="8" customWidth="1"/>
    <col min="2318" max="2318" width="25.75" style="8" bestFit="1" customWidth="1"/>
    <col min="2319" max="2319" width="9.08203125" style="8" bestFit="1" customWidth="1"/>
    <col min="2320" max="2564" width="8.25" style="8"/>
    <col min="2565" max="2565" width="3.25" style="8" customWidth="1"/>
    <col min="2566" max="2566" width="23.25" style="8" customWidth="1"/>
    <col min="2567" max="2567" width="6.5" style="8" bestFit="1" customWidth="1"/>
    <col min="2568" max="2568" width="4.75" style="8" customWidth="1"/>
    <col min="2569" max="2569" width="18.83203125" style="8" customWidth="1"/>
    <col min="2570" max="2570" width="7" style="8" customWidth="1"/>
    <col min="2571" max="2571" width="4.75" style="8" bestFit="1" customWidth="1"/>
    <col min="2572" max="2572" width="18.83203125" style="8" customWidth="1"/>
    <col min="2573" max="2573" width="7" style="8" customWidth="1"/>
    <col min="2574" max="2574" width="25.75" style="8" bestFit="1" customWidth="1"/>
    <col min="2575" max="2575" width="9.08203125" style="8" bestFit="1" customWidth="1"/>
    <col min="2576" max="2820" width="8.25" style="8"/>
    <col min="2821" max="2821" width="3.25" style="8" customWidth="1"/>
    <col min="2822" max="2822" width="23.25" style="8" customWidth="1"/>
    <col min="2823" max="2823" width="6.5" style="8" bestFit="1" customWidth="1"/>
    <col min="2824" max="2824" width="4.75" style="8" customWidth="1"/>
    <col min="2825" max="2825" width="18.83203125" style="8" customWidth="1"/>
    <col min="2826" max="2826" width="7" style="8" customWidth="1"/>
    <col min="2827" max="2827" width="4.75" style="8" bestFit="1" customWidth="1"/>
    <col min="2828" max="2828" width="18.83203125" style="8" customWidth="1"/>
    <col min="2829" max="2829" width="7" style="8" customWidth="1"/>
    <col min="2830" max="2830" width="25.75" style="8" bestFit="1" customWidth="1"/>
    <col min="2831" max="2831" width="9.08203125" style="8" bestFit="1" customWidth="1"/>
    <col min="2832" max="3076" width="8.25" style="8"/>
    <col min="3077" max="3077" width="3.25" style="8" customWidth="1"/>
    <col min="3078" max="3078" width="23.25" style="8" customWidth="1"/>
    <col min="3079" max="3079" width="6.5" style="8" bestFit="1" customWidth="1"/>
    <col min="3080" max="3080" width="4.75" style="8" customWidth="1"/>
    <col min="3081" max="3081" width="18.83203125" style="8" customWidth="1"/>
    <col min="3082" max="3082" width="7" style="8" customWidth="1"/>
    <col min="3083" max="3083" width="4.75" style="8" bestFit="1" customWidth="1"/>
    <col min="3084" max="3084" width="18.83203125" style="8" customWidth="1"/>
    <col min="3085" max="3085" width="7" style="8" customWidth="1"/>
    <col min="3086" max="3086" width="25.75" style="8" bestFit="1" customWidth="1"/>
    <col min="3087" max="3087" width="9.08203125" style="8" bestFit="1" customWidth="1"/>
    <col min="3088" max="3332" width="8.25" style="8"/>
    <col min="3333" max="3333" width="3.25" style="8" customWidth="1"/>
    <col min="3334" max="3334" width="23.25" style="8" customWidth="1"/>
    <col min="3335" max="3335" width="6.5" style="8" bestFit="1" customWidth="1"/>
    <col min="3336" max="3336" width="4.75" style="8" customWidth="1"/>
    <col min="3337" max="3337" width="18.83203125" style="8" customWidth="1"/>
    <col min="3338" max="3338" width="7" style="8" customWidth="1"/>
    <col min="3339" max="3339" width="4.75" style="8" bestFit="1" customWidth="1"/>
    <col min="3340" max="3340" width="18.83203125" style="8" customWidth="1"/>
    <col min="3341" max="3341" width="7" style="8" customWidth="1"/>
    <col min="3342" max="3342" width="25.75" style="8" bestFit="1" customWidth="1"/>
    <col min="3343" max="3343" width="9.08203125" style="8" bestFit="1" customWidth="1"/>
    <col min="3344" max="3588" width="8.25" style="8"/>
    <col min="3589" max="3589" width="3.25" style="8" customWidth="1"/>
    <col min="3590" max="3590" width="23.25" style="8" customWidth="1"/>
    <col min="3591" max="3591" width="6.5" style="8" bestFit="1" customWidth="1"/>
    <col min="3592" max="3592" width="4.75" style="8" customWidth="1"/>
    <col min="3593" max="3593" width="18.83203125" style="8" customWidth="1"/>
    <col min="3594" max="3594" width="7" style="8" customWidth="1"/>
    <col min="3595" max="3595" width="4.75" style="8" bestFit="1" customWidth="1"/>
    <col min="3596" max="3596" width="18.83203125" style="8" customWidth="1"/>
    <col min="3597" max="3597" width="7" style="8" customWidth="1"/>
    <col min="3598" max="3598" width="25.75" style="8" bestFit="1" customWidth="1"/>
    <col min="3599" max="3599" width="9.08203125" style="8" bestFit="1" customWidth="1"/>
    <col min="3600" max="3844" width="8.25" style="8"/>
    <col min="3845" max="3845" width="3.25" style="8" customWidth="1"/>
    <col min="3846" max="3846" width="23.25" style="8" customWidth="1"/>
    <col min="3847" max="3847" width="6.5" style="8" bestFit="1" customWidth="1"/>
    <col min="3848" max="3848" width="4.75" style="8" customWidth="1"/>
    <col min="3849" max="3849" width="18.83203125" style="8" customWidth="1"/>
    <col min="3850" max="3850" width="7" style="8" customWidth="1"/>
    <col min="3851" max="3851" width="4.75" style="8" bestFit="1" customWidth="1"/>
    <col min="3852" max="3852" width="18.83203125" style="8" customWidth="1"/>
    <col min="3853" max="3853" width="7" style="8" customWidth="1"/>
    <col min="3854" max="3854" width="25.75" style="8" bestFit="1" customWidth="1"/>
    <col min="3855" max="3855" width="9.08203125" style="8" bestFit="1" customWidth="1"/>
    <col min="3856" max="4100" width="8.25" style="8"/>
    <col min="4101" max="4101" width="3.25" style="8" customWidth="1"/>
    <col min="4102" max="4102" width="23.25" style="8" customWidth="1"/>
    <col min="4103" max="4103" width="6.5" style="8" bestFit="1" customWidth="1"/>
    <col min="4104" max="4104" width="4.75" style="8" customWidth="1"/>
    <col min="4105" max="4105" width="18.83203125" style="8" customWidth="1"/>
    <col min="4106" max="4106" width="7" style="8" customWidth="1"/>
    <col min="4107" max="4107" width="4.75" style="8" bestFit="1" customWidth="1"/>
    <col min="4108" max="4108" width="18.83203125" style="8" customWidth="1"/>
    <col min="4109" max="4109" width="7" style="8" customWidth="1"/>
    <col min="4110" max="4110" width="25.75" style="8" bestFit="1" customWidth="1"/>
    <col min="4111" max="4111" width="9.08203125" style="8" bestFit="1" customWidth="1"/>
    <col min="4112" max="4356" width="8.25" style="8"/>
    <col min="4357" max="4357" width="3.25" style="8" customWidth="1"/>
    <col min="4358" max="4358" width="23.25" style="8" customWidth="1"/>
    <col min="4359" max="4359" width="6.5" style="8" bestFit="1" customWidth="1"/>
    <col min="4360" max="4360" width="4.75" style="8" customWidth="1"/>
    <col min="4361" max="4361" width="18.83203125" style="8" customWidth="1"/>
    <col min="4362" max="4362" width="7" style="8" customWidth="1"/>
    <col min="4363" max="4363" width="4.75" style="8" bestFit="1" customWidth="1"/>
    <col min="4364" max="4364" width="18.83203125" style="8" customWidth="1"/>
    <col min="4365" max="4365" width="7" style="8" customWidth="1"/>
    <col min="4366" max="4366" width="25.75" style="8" bestFit="1" customWidth="1"/>
    <col min="4367" max="4367" width="9.08203125" style="8" bestFit="1" customWidth="1"/>
    <col min="4368" max="4612" width="8.25" style="8"/>
    <col min="4613" max="4613" width="3.25" style="8" customWidth="1"/>
    <col min="4614" max="4614" width="23.25" style="8" customWidth="1"/>
    <col min="4615" max="4615" width="6.5" style="8" bestFit="1" customWidth="1"/>
    <col min="4616" max="4616" width="4.75" style="8" customWidth="1"/>
    <col min="4617" max="4617" width="18.83203125" style="8" customWidth="1"/>
    <col min="4618" max="4618" width="7" style="8" customWidth="1"/>
    <col min="4619" max="4619" width="4.75" style="8" bestFit="1" customWidth="1"/>
    <col min="4620" max="4620" width="18.83203125" style="8" customWidth="1"/>
    <col min="4621" max="4621" width="7" style="8" customWidth="1"/>
    <col min="4622" max="4622" width="25.75" style="8" bestFit="1" customWidth="1"/>
    <col min="4623" max="4623" width="9.08203125" style="8" bestFit="1" customWidth="1"/>
    <col min="4624" max="4868" width="8.25" style="8"/>
    <col min="4869" max="4869" width="3.25" style="8" customWidth="1"/>
    <col min="4870" max="4870" width="23.25" style="8" customWidth="1"/>
    <col min="4871" max="4871" width="6.5" style="8" bestFit="1" customWidth="1"/>
    <col min="4872" max="4872" width="4.75" style="8" customWidth="1"/>
    <col min="4873" max="4873" width="18.83203125" style="8" customWidth="1"/>
    <col min="4874" max="4874" width="7" style="8" customWidth="1"/>
    <col min="4875" max="4875" width="4.75" style="8" bestFit="1" customWidth="1"/>
    <col min="4876" max="4876" width="18.83203125" style="8" customWidth="1"/>
    <col min="4877" max="4877" width="7" style="8" customWidth="1"/>
    <col min="4878" max="4878" width="25.75" style="8" bestFit="1" customWidth="1"/>
    <col min="4879" max="4879" width="9.08203125" style="8" bestFit="1" customWidth="1"/>
    <col min="4880" max="5124" width="8.25" style="8"/>
    <col min="5125" max="5125" width="3.25" style="8" customWidth="1"/>
    <col min="5126" max="5126" width="23.25" style="8" customWidth="1"/>
    <col min="5127" max="5127" width="6.5" style="8" bestFit="1" customWidth="1"/>
    <col min="5128" max="5128" width="4.75" style="8" customWidth="1"/>
    <col min="5129" max="5129" width="18.83203125" style="8" customWidth="1"/>
    <col min="5130" max="5130" width="7" style="8" customWidth="1"/>
    <col min="5131" max="5131" width="4.75" style="8" bestFit="1" customWidth="1"/>
    <col min="5132" max="5132" width="18.83203125" style="8" customWidth="1"/>
    <col min="5133" max="5133" width="7" style="8" customWidth="1"/>
    <col min="5134" max="5134" width="25.75" style="8" bestFit="1" customWidth="1"/>
    <col min="5135" max="5135" width="9.08203125" style="8" bestFit="1" customWidth="1"/>
    <col min="5136" max="5380" width="8.25" style="8"/>
    <col min="5381" max="5381" width="3.25" style="8" customWidth="1"/>
    <col min="5382" max="5382" width="23.25" style="8" customWidth="1"/>
    <col min="5383" max="5383" width="6.5" style="8" bestFit="1" customWidth="1"/>
    <col min="5384" max="5384" width="4.75" style="8" customWidth="1"/>
    <col min="5385" max="5385" width="18.83203125" style="8" customWidth="1"/>
    <col min="5386" max="5386" width="7" style="8" customWidth="1"/>
    <col min="5387" max="5387" width="4.75" style="8" bestFit="1" customWidth="1"/>
    <col min="5388" max="5388" width="18.83203125" style="8" customWidth="1"/>
    <col min="5389" max="5389" width="7" style="8" customWidth="1"/>
    <col min="5390" max="5390" width="25.75" style="8" bestFit="1" customWidth="1"/>
    <col min="5391" max="5391" width="9.08203125" style="8" bestFit="1" customWidth="1"/>
    <col min="5392" max="5636" width="8.25" style="8"/>
    <col min="5637" max="5637" width="3.25" style="8" customWidth="1"/>
    <col min="5638" max="5638" width="23.25" style="8" customWidth="1"/>
    <col min="5639" max="5639" width="6.5" style="8" bestFit="1" customWidth="1"/>
    <col min="5640" max="5640" width="4.75" style="8" customWidth="1"/>
    <col min="5641" max="5641" width="18.83203125" style="8" customWidth="1"/>
    <col min="5642" max="5642" width="7" style="8" customWidth="1"/>
    <col min="5643" max="5643" width="4.75" style="8" bestFit="1" customWidth="1"/>
    <col min="5644" max="5644" width="18.83203125" style="8" customWidth="1"/>
    <col min="5645" max="5645" width="7" style="8" customWidth="1"/>
    <col min="5646" max="5646" width="25.75" style="8" bestFit="1" customWidth="1"/>
    <col min="5647" max="5647" width="9.08203125" style="8" bestFit="1" customWidth="1"/>
    <col min="5648" max="5892" width="8.25" style="8"/>
    <col min="5893" max="5893" width="3.25" style="8" customWidth="1"/>
    <col min="5894" max="5894" width="23.25" style="8" customWidth="1"/>
    <col min="5895" max="5895" width="6.5" style="8" bestFit="1" customWidth="1"/>
    <col min="5896" max="5896" width="4.75" style="8" customWidth="1"/>
    <col min="5897" max="5897" width="18.83203125" style="8" customWidth="1"/>
    <col min="5898" max="5898" width="7" style="8" customWidth="1"/>
    <col min="5899" max="5899" width="4.75" style="8" bestFit="1" customWidth="1"/>
    <col min="5900" max="5900" width="18.83203125" style="8" customWidth="1"/>
    <col min="5901" max="5901" width="7" style="8" customWidth="1"/>
    <col min="5902" max="5902" width="25.75" style="8" bestFit="1" customWidth="1"/>
    <col min="5903" max="5903" width="9.08203125" style="8" bestFit="1" customWidth="1"/>
    <col min="5904" max="6148" width="8.25" style="8"/>
    <col min="6149" max="6149" width="3.25" style="8" customWidth="1"/>
    <col min="6150" max="6150" width="23.25" style="8" customWidth="1"/>
    <col min="6151" max="6151" width="6.5" style="8" bestFit="1" customWidth="1"/>
    <col min="6152" max="6152" width="4.75" style="8" customWidth="1"/>
    <col min="6153" max="6153" width="18.83203125" style="8" customWidth="1"/>
    <col min="6154" max="6154" width="7" style="8" customWidth="1"/>
    <col min="6155" max="6155" width="4.75" style="8" bestFit="1" customWidth="1"/>
    <col min="6156" max="6156" width="18.83203125" style="8" customWidth="1"/>
    <col min="6157" max="6157" width="7" style="8" customWidth="1"/>
    <col min="6158" max="6158" width="25.75" style="8" bestFit="1" customWidth="1"/>
    <col min="6159" max="6159" width="9.08203125" style="8" bestFit="1" customWidth="1"/>
    <col min="6160" max="6404" width="8.25" style="8"/>
    <col min="6405" max="6405" width="3.25" style="8" customWidth="1"/>
    <col min="6406" max="6406" width="23.25" style="8" customWidth="1"/>
    <col min="6407" max="6407" width="6.5" style="8" bestFit="1" customWidth="1"/>
    <col min="6408" max="6408" width="4.75" style="8" customWidth="1"/>
    <col min="6409" max="6409" width="18.83203125" style="8" customWidth="1"/>
    <col min="6410" max="6410" width="7" style="8" customWidth="1"/>
    <col min="6411" max="6411" width="4.75" style="8" bestFit="1" customWidth="1"/>
    <col min="6412" max="6412" width="18.83203125" style="8" customWidth="1"/>
    <col min="6413" max="6413" width="7" style="8" customWidth="1"/>
    <col min="6414" max="6414" width="25.75" style="8" bestFit="1" customWidth="1"/>
    <col min="6415" max="6415" width="9.08203125" style="8" bestFit="1" customWidth="1"/>
    <col min="6416" max="6660" width="8.25" style="8"/>
    <col min="6661" max="6661" width="3.25" style="8" customWidth="1"/>
    <col min="6662" max="6662" width="23.25" style="8" customWidth="1"/>
    <col min="6663" max="6663" width="6.5" style="8" bestFit="1" customWidth="1"/>
    <col min="6664" max="6664" width="4.75" style="8" customWidth="1"/>
    <col min="6665" max="6665" width="18.83203125" style="8" customWidth="1"/>
    <col min="6666" max="6666" width="7" style="8" customWidth="1"/>
    <col min="6667" max="6667" width="4.75" style="8" bestFit="1" customWidth="1"/>
    <col min="6668" max="6668" width="18.83203125" style="8" customWidth="1"/>
    <col min="6669" max="6669" width="7" style="8" customWidth="1"/>
    <col min="6670" max="6670" width="25.75" style="8" bestFit="1" customWidth="1"/>
    <col min="6671" max="6671" width="9.08203125" style="8" bestFit="1" customWidth="1"/>
    <col min="6672" max="6916" width="8.25" style="8"/>
    <col min="6917" max="6917" width="3.25" style="8" customWidth="1"/>
    <col min="6918" max="6918" width="23.25" style="8" customWidth="1"/>
    <col min="6919" max="6919" width="6.5" style="8" bestFit="1" customWidth="1"/>
    <col min="6920" max="6920" width="4.75" style="8" customWidth="1"/>
    <col min="6921" max="6921" width="18.83203125" style="8" customWidth="1"/>
    <col min="6922" max="6922" width="7" style="8" customWidth="1"/>
    <col min="6923" max="6923" width="4.75" style="8" bestFit="1" customWidth="1"/>
    <col min="6924" max="6924" width="18.83203125" style="8" customWidth="1"/>
    <col min="6925" max="6925" width="7" style="8" customWidth="1"/>
    <col min="6926" max="6926" width="25.75" style="8" bestFit="1" customWidth="1"/>
    <col min="6927" max="6927" width="9.08203125" style="8" bestFit="1" customWidth="1"/>
    <col min="6928" max="7172" width="8.25" style="8"/>
    <col min="7173" max="7173" width="3.25" style="8" customWidth="1"/>
    <col min="7174" max="7174" width="23.25" style="8" customWidth="1"/>
    <col min="7175" max="7175" width="6.5" style="8" bestFit="1" customWidth="1"/>
    <col min="7176" max="7176" width="4.75" style="8" customWidth="1"/>
    <col min="7177" max="7177" width="18.83203125" style="8" customWidth="1"/>
    <col min="7178" max="7178" width="7" style="8" customWidth="1"/>
    <col min="7179" max="7179" width="4.75" style="8" bestFit="1" customWidth="1"/>
    <col min="7180" max="7180" width="18.83203125" style="8" customWidth="1"/>
    <col min="7181" max="7181" width="7" style="8" customWidth="1"/>
    <col min="7182" max="7182" width="25.75" style="8" bestFit="1" customWidth="1"/>
    <col min="7183" max="7183" width="9.08203125" style="8" bestFit="1" customWidth="1"/>
    <col min="7184" max="7428" width="8.25" style="8"/>
    <col min="7429" max="7429" width="3.25" style="8" customWidth="1"/>
    <col min="7430" max="7430" width="23.25" style="8" customWidth="1"/>
    <col min="7431" max="7431" width="6.5" style="8" bestFit="1" customWidth="1"/>
    <col min="7432" max="7432" width="4.75" style="8" customWidth="1"/>
    <col min="7433" max="7433" width="18.83203125" style="8" customWidth="1"/>
    <col min="7434" max="7434" width="7" style="8" customWidth="1"/>
    <col min="7435" max="7435" width="4.75" style="8" bestFit="1" customWidth="1"/>
    <col min="7436" max="7436" width="18.83203125" style="8" customWidth="1"/>
    <col min="7437" max="7437" width="7" style="8" customWidth="1"/>
    <col min="7438" max="7438" width="25.75" style="8" bestFit="1" customWidth="1"/>
    <col min="7439" max="7439" width="9.08203125" style="8" bestFit="1" customWidth="1"/>
    <col min="7440" max="7684" width="8.25" style="8"/>
    <col min="7685" max="7685" width="3.25" style="8" customWidth="1"/>
    <col min="7686" max="7686" width="23.25" style="8" customWidth="1"/>
    <col min="7687" max="7687" width="6.5" style="8" bestFit="1" customWidth="1"/>
    <col min="7688" max="7688" width="4.75" style="8" customWidth="1"/>
    <col min="7689" max="7689" width="18.83203125" style="8" customWidth="1"/>
    <col min="7690" max="7690" width="7" style="8" customWidth="1"/>
    <col min="7691" max="7691" width="4.75" style="8" bestFit="1" customWidth="1"/>
    <col min="7692" max="7692" width="18.83203125" style="8" customWidth="1"/>
    <col min="7693" max="7693" width="7" style="8" customWidth="1"/>
    <col min="7694" max="7694" width="25.75" style="8" bestFit="1" customWidth="1"/>
    <col min="7695" max="7695" width="9.08203125" style="8" bestFit="1" customWidth="1"/>
    <col min="7696" max="7940" width="8.25" style="8"/>
    <col min="7941" max="7941" width="3.25" style="8" customWidth="1"/>
    <col min="7942" max="7942" width="23.25" style="8" customWidth="1"/>
    <col min="7943" max="7943" width="6.5" style="8" bestFit="1" customWidth="1"/>
    <col min="7944" max="7944" width="4.75" style="8" customWidth="1"/>
    <col min="7945" max="7945" width="18.83203125" style="8" customWidth="1"/>
    <col min="7946" max="7946" width="7" style="8" customWidth="1"/>
    <col min="7947" max="7947" width="4.75" style="8" bestFit="1" customWidth="1"/>
    <col min="7948" max="7948" width="18.83203125" style="8" customWidth="1"/>
    <col min="7949" max="7949" width="7" style="8" customWidth="1"/>
    <col min="7950" max="7950" width="25.75" style="8" bestFit="1" customWidth="1"/>
    <col min="7951" max="7951" width="9.08203125" style="8" bestFit="1" customWidth="1"/>
    <col min="7952" max="8196" width="8.25" style="8"/>
    <col min="8197" max="8197" width="3.25" style="8" customWidth="1"/>
    <col min="8198" max="8198" width="23.25" style="8" customWidth="1"/>
    <col min="8199" max="8199" width="6.5" style="8" bestFit="1" customWidth="1"/>
    <col min="8200" max="8200" width="4.75" style="8" customWidth="1"/>
    <col min="8201" max="8201" width="18.83203125" style="8" customWidth="1"/>
    <col min="8202" max="8202" width="7" style="8" customWidth="1"/>
    <col min="8203" max="8203" width="4.75" style="8" bestFit="1" customWidth="1"/>
    <col min="8204" max="8204" width="18.83203125" style="8" customWidth="1"/>
    <col min="8205" max="8205" width="7" style="8" customWidth="1"/>
    <col min="8206" max="8206" width="25.75" style="8" bestFit="1" customWidth="1"/>
    <col min="8207" max="8207" width="9.08203125" style="8" bestFit="1" customWidth="1"/>
    <col min="8208" max="8452" width="8.25" style="8"/>
    <col min="8453" max="8453" width="3.25" style="8" customWidth="1"/>
    <col min="8454" max="8454" width="23.25" style="8" customWidth="1"/>
    <col min="8455" max="8455" width="6.5" style="8" bestFit="1" customWidth="1"/>
    <col min="8456" max="8456" width="4.75" style="8" customWidth="1"/>
    <col min="8457" max="8457" width="18.83203125" style="8" customWidth="1"/>
    <col min="8458" max="8458" width="7" style="8" customWidth="1"/>
    <col min="8459" max="8459" width="4.75" style="8" bestFit="1" customWidth="1"/>
    <col min="8460" max="8460" width="18.83203125" style="8" customWidth="1"/>
    <col min="8461" max="8461" width="7" style="8" customWidth="1"/>
    <col min="8462" max="8462" width="25.75" style="8" bestFit="1" customWidth="1"/>
    <col min="8463" max="8463" width="9.08203125" style="8" bestFit="1" customWidth="1"/>
    <col min="8464" max="8708" width="8.25" style="8"/>
    <col min="8709" max="8709" width="3.25" style="8" customWidth="1"/>
    <col min="8710" max="8710" width="23.25" style="8" customWidth="1"/>
    <col min="8711" max="8711" width="6.5" style="8" bestFit="1" customWidth="1"/>
    <col min="8712" max="8712" width="4.75" style="8" customWidth="1"/>
    <col min="8713" max="8713" width="18.83203125" style="8" customWidth="1"/>
    <col min="8714" max="8714" width="7" style="8" customWidth="1"/>
    <col min="8715" max="8715" width="4.75" style="8" bestFit="1" customWidth="1"/>
    <col min="8716" max="8716" width="18.83203125" style="8" customWidth="1"/>
    <col min="8717" max="8717" width="7" style="8" customWidth="1"/>
    <col min="8718" max="8718" width="25.75" style="8" bestFit="1" customWidth="1"/>
    <col min="8719" max="8719" width="9.08203125" style="8" bestFit="1" customWidth="1"/>
    <col min="8720" max="8964" width="8.25" style="8"/>
    <col min="8965" max="8965" width="3.25" style="8" customWidth="1"/>
    <col min="8966" max="8966" width="23.25" style="8" customWidth="1"/>
    <col min="8967" max="8967" width="6.5" style="8" bestFit="1" customWidth="1"/>
    <col min="8968" max="8968" width="4.75" style="8" customWidth="1"/>
    <col min="8969" max="8969" width="18.83203125" style="8" customWidth="1"/>
    <col min="8970" max="8970" width="7" style="8" customWidth="1"/>
    <col min="8971" max="8971" width="4.75" style="8" bestFit="1" customWidth="1"/>
    <col min="8972" max="8972" width="18.83203125" style="8" customWidth="1"/>
    <col min="8973" max="8973" width="7" style="8" customWidth="1"/>
    <col min="8974" max="8974" width="25.75" style="8" bestFit="1" customWidth="1"/>
    <col min="8975" max="8975" width="9.08203125" style="8" bestFit="1" customWidth="1"/>
    <col min="8976" max="9220" width="8.25" style="8"/>
    <col min="9221" max="9221" width="3.25" style="8" customWidth="1"/>
    <col min="9222" max="9222" width="23.25" style="8" customWidth="1"/>
    <col min="9223" max="9223" width="6.5" style="8" bestFit="1" customWidth="1"/>
    <col min="9224" max="9224" width="4.75" style="8" customWidth="1"/>
    <col min="9225" max="9225" width="18.83203125" style="8" customWidth="1"/>
    <col min="9226" max="9226" width="7" style="8" customWidth="1"/>
    <col min="9227" max="9227" width="4.75" style="8" bestFit="1" customWidth="1"/>
    <col min="9228" max="9228" width="18.83203125" style="8" customWidth="1"/>
    <col min="9229" max="9229" width="7" style="8" customWidth="1"/>
    <col min="9230" max="9230" width="25.75" style="8" bestFit="1" customWidth="1"/>
    <col min="9231" max="9231" width="9.08203125" style="8" bestFit="1" customWidth="1"/>
    <col min="9232" max="9476" width="8.25" style="8"/>
    <col min="9477" max="9477" width="3.25" style="8" customWidth="1"/>
    <col min="9478" max="9478" width="23.25" style="8" customWidth="1"/>
    <col min="9479" max="9479" width="6.5" style="8" bestFit="1" customWidth="1"/>
    <col min="9480" max="9480" width="4.75" style="8" customWidth="1"/>
    <col min="9481" max="9481" width="18.83203125" style="8" customWidth="1"/>
    <col min="9482" max="9482" width="7" style="8" customWidth="1"/>
    <col min="9483" max="9483" width="4.75" style="8" bestFit="1" customWidth="1"/>
    <col min="9484" max="9484" width="18.83203125" style="8" customWidth="1"/>
    <col min="9485" max="9485" width="7" style="8" customWidth="1"/>
    <col min="9486" max="9486" width="25.75" style="8" bestFit="1" customWidth="1"/>
    <col min="9487" max="9487" width="9.08203125" style="8" bestFit="1" customWidth="1"/>
    <col min="9488" max="9732" width="8.25" style="8"/>
    <col min="9733" max="9733" width="3.25" style="8" customWidth="1"/>
    <col min="9734" max="9734" width="23.25" style="8" customWidth="1"/>
    <col min="9735" max="9735" width="6.5" style="8" bestFit="1" customWidth="1"/>
    <col min="9736" max="9736" width="4.75" style="8" customWidth="1"/>
    <col min="9737" max="9737" width="18.83203125" style="8" customWidth="1"/>
    <col min="9738" max="9738" width="7" style="8" customWidth="1"/>
    <col min="9739" max="9739" width="4.75" style="8" bestFit="1" customWidth="1"/>
    <col min="9740" max="9740" width="18.83203125" style="8" customWidth="1"/>
    <col min="9741" max="9741" width="7" style="8" customWidth="1"/>
    <col min="9742" max="9742" width="25.75" style="8" bestFit="1" customWidth="1"/>
    <col min="9743" max="9743" width="9.08203125" style="8" bestFit="1" customWidth="1"/>
    <col min="9744" max="9988" width="8.25" style="8"/>
    <col min="9989" max="9989" width="3.25" style="8" customWidth="1"/>
    <col min="9990" max="9990" width="23.25" style="8" customWidth="1"/>
    <col min="9991" max="9991" width="6.5" style="8" bestFit="1" customWidth="1"/>
    <col min="9992" max="9992" width="4.75" style="8" customWidth="1"/>
    <col min="9993" max="9993" width="18.83203125" style="8" customWidth="1"/>
    <col min="9994" max="9994" width="7" style="8" customWidth="1"/>
    <col min="9995" max="9995" width="4.75" style="8" bestFit="1" customWidth="1"/>
    <col min="9996" max="9996" width="18.83203125" style="8" customWidth="1"/>
    <col min="9997" max="9997" width="7" style="8" customWidth="1"/>
    <col min="9998" max="9998" width="25.75" style="8" bestFit="1" customWidth="1"/>
    <col min="9999" max="9999" width="9.08203125" style="8" bestFit="1" customWidth="1"/>
    <col min="10000" max="10244" width="8.25" style="8"/>
    <col min="10245" max="10245" width="3.25" style="8" customWidth="1"/>
    <col min="10246" max="10246" width="23.25" style="8" customWidth="1"/>
    <col min="10247" max="10247" width="6.5" style="8" bestFit="1" customWidth="1"/>
    <col min="10248" max="10248" width="4.75" style="8" customWidth="1"/>
    <col min="10249" max="10249" width="18.83203125" style="8" customWidth="1"/>
    <col min="10250" max="10250" width="7" style="8" customWidth="1"/>
    <col min="10251" max="10251" width="4.75" style="8" bestFit="1" customWidth="1"/>
    <col min="10252" max="10252" width="18.83203125" style="8" customWidth="1"/>
    <col min="10253" max="10253" width="7" style="8" customWidth="1"/>
    <col min="10254" max="10254" width="25.75" style="8" bestFit="1" customWidth="1"/>
    <col min="10255" max="10255" width="9.08203125" style="8" bestFit="1" customWidth="1"/>
    <col min="10256" max="10500" width="8.25" style="8"/>
    <col min="10501" max="10501" width="3.25" style="8" customWidth="1"/>
    <col min="10502" max="10502" width="23.25" style="8" customWidth="1"/>
    <col min="10503" max="10503" width="6.5" style="8" bestFit="1" customWidth="1"/>
    <col min="10504" max="10504" width="4.75" style="8" customWidth="1"/>
    <col min="10505" max="10505" width="18.83203125" style="8" customWidth="1"/>
    <col min="10506" max="10506" width="7" style="8" customWidth="1"/>
    <col min="10507" max="10507" width="4.75" style="8" bestFit="1" customWidth="1"/>
    <col min="10508" max="10508" width="18.83203125" style="8" customWidth="1"/>
    <col min="10509" max="10509" width="7" style="8" customWidth="1"/>
    <col min="10510" max="10510" width="25.75" style="8" bestFit="1" customWidth="1"/>
    <col min="10511" max="10511" width="9.08203125" style="8" bestFit="1" customWidth="1"/>
    <col min="10512" max="10756" width="8.25" style="8"/>
    <col min="10757" max="10757" width="3.25" style="8" customWidth="1"/>
    <col min="10758" max="10758" width="23.25" style="8" customWidth="1"/>
    <col min="10759" max="10759" width="6.5" style="8" bestFit="1" customWidth="1"/>
    <col min="10760" max="10760" width="4.75" style="8" customWidth="1"/>
    <col min="10761" max="10761" width="18.83203125" style="8" customWidth="1"/>
    <col min="10762" max="10762" width="7" style="8" customWidth="1"/>
    <col min="10763" max="10763" width="4.75" style="8" bestFit="1" customWidth="1"/>
    <col min="10764" max="10764" width="18.83203125" style="8" customWidth="1"/>
    <col min="10765" max="10765" width="7" style="8" customWidth="1"/>
    <col min="10766" max="10766" width="25.75" style="8" bestFit="1" customWidth="1"/>
    <col min="10767" max="10767" width="9.08203125" style="8" bestFit="1" customWidth="1"/>
    <col min="10768" max="11012" width="8.25" style="8"/>
    <col min="11013" max="11013" width="3.25" style="8" customWidth="1"/>
    <col min="11014" max="11014" width="23.25" style="8" customWidth="1"/>
    <col min="11015" max="11015" width="6.5" style="8" bestFit="1" customWidth="1"/>
    <col min="11016" max="11016" width="4.75" style="8" customWidth="1"/>
    <col min="11017" max="11017" width="18.83203125" style="8" customWidth="1"/>
    <col min="11018" max="11018" width="7" style="8" customWidth="1"/>
    <col min="11019" max="11019" width="4.75" style="8" bestFit="1" customWidth="1"/>
    <col min="11020" max="11020" width="18.83203125" style="8" customWidth="1"/>
    <col min="11021" max="11021" width="7" style="8" customWidth="1"/>
    <col min="11022" max="11022" width="25.75" style="8" bestFit="1" customWidth="1"/>
    <col min="11023" max="11023" width="9.08203125" style="8" bestFit="1" customWidth="1"/>
    <col min="11024" max="11268" width="8.25" style="8"/>
    <col min="11269" max="11269" width="3.25" style="8" customWidth="1"/>
    <col min="11270" max="11270" width="23.25" style="8" customWidth="1"/>
    <col min="11271" max="11271" width="6.5" style="8" bestFit="1" customWidth="1"/>
    <col min="11272" max="11272" width="4.75" style="8" customWidth="1"/>
    <col min="11273" max="11273" width="18.83203125" style="8" customWidth="1"/>
    <col min="11274" max="11274" width="7" style="8" customWidth="1"/>
    <col min="11275" max="11275" width="4.75" style="8" bestFit="1" customWidth="1"/>
    <col min="11276" max="11276" width="18.83203125" style="8" customWidth="1"/>
    <col min="11277" max="11277" width="7" style="8" customWidth="1"/>
    <col min="11278" max="11278" width="25.75" style="8" bestFit="1" customWidth="1"/>
    <col min="11279" max="11279" width="9.08203125" style="8" bestFit="1" customWidth="1"/>
    <col min="11280" max="11524" width="8.25" style="8"/>
    <col min="11525" max="11525" width="3.25" style="8" customWidth="1"/>
    <col min="11526" max="11526" width="23.25" style="8" customWidth="1"/>
    <col min="11527" max="11527" width="6.5" style="8" bestFit="1" customWidth="1"/>
    <col min="11528" max="11528" width="4.75" style="8" customWidth="1"/>
    <col min="11529" max="11529" width="18.83203125" style="8" customWidth="1"/>
    <col min="11530" max="11530" width="7" style="8" customWidth="1"/>
    <col min="11531" max="11531" width="4.75" style="8" bestFit="1" customWidth="1"/>
    <col min="11532" max="11532" width="18.83203125" style="8" customWidth="1"/>
    <col min="11533" max="11533" width="7" style="8" customWidth="1"/>
    <col min="11534" max="11534" width="25.75" style="8" bestFit="1" customWidth="1"/>
    <col min="11535" max="11535" width="9.08203125" style="8" bestFit="1" customWidth="1"/>
    <col min="11536" max="11780" width="8.25" style="8"/>
    <col min="11781" max="11781" width="3.25" style="8" customWidth="1"/>
    <col min="11782" max="11782" width="23.25" style="8" customWidth="1"/>
    <col min="11783" max="11783" width="6.5" style="8" bestFit="1" customWidth="1"/>
    <col min="11784" max="11784" width="4.75" style="8" customWidth="1"/>
    <col min="11785" max="11785" width="18.83203125" style="8" customWidth="1"/>
    <col min="11786" max="11786" width="7" style="8" customWidth="1"/>
    <col min="11787" max="11787" width="4.75" style="8" bestFit="1" customWidth="1"/>
    <col min="11788" max="11788" width="18.83203125" style="8" customWidth="1"/>
    <col min="11789" max="11789" width="7" style="8" customWidth="1"/>
    <col min="11790" max="11790" width="25.75" style="8" bestFit="1" customWidth="1"/>
    <col min="11791" max="11791" width="9.08203125" style="8" bestFit="1" customWidth="1"/>
    <col min="11792" max="12036" width="8.25" style="8"/>
    <col min="12037" max="12037" width="3.25" style="8" customWidth="1"/>
    <col min="12038" max="12038" width="23.25" style="8" customWidth="1"/>
    <col min="12039" max="12039" width="6.5" style="8" bestFit="1" customWidth="1"/>
    <col min="12040" max="12040" width="4.75" style="8" customWidth="1"/>
    <col min="12041" max="12041" width="18.83203125" style="8" customWidth="1"/>
    <col min="12042" max="12042" width="7" style="8" customWidth="1"/>
    <col min="12043" max="12043" width="4.75" style="8" bestFit="1" customWidth="1"/>
    <col min="12044" max="12044" width="18.83203125" style="8" customWidth="1"/>
    <col min="12045" max="12045" width="7" style="8" customWidth="1"/>
    <col min="12046" max="12046" width="25.75" style="8" bestFit="1" customWidth="1"/>
    <col min="12047" max="12047" width="9.08203125" style="8" bestFit="1" customWidth="1"/>
    <col min="12048" max="12292" width="8.25" style="8"/>
    <col min="12293" max="12293" width="3.25" style="8" customWidth="1"/>
    <col min="12294" max="12294" width="23.25" style="8" customWidth="1"/>
    <col min="12295" max="12295" width="6.5" style="8" bestFit="1" customWidth="1"/>
    <col min="12296" max="12296" width="4.75" style="8" customWidth="1"/>
    <col min="12297" max="12297" width="18.83203125" style="8" customWidth="1"/>
    <col min="12298" max="12298" width="7" style="8" customWidth="1"/>
    <col min="12299" max="12299" width="4.75" style="8" bestFit="1" customWidth="1"/>
    <col min="12300" max="12300" width="18.83203125" style="8" customWidth="1"/>
    <col min="12301" max="12301" width="7" style="8" customWidth="1"/>
    <col min="12302" max="12302" width="25.75" style="8" bestFit="1" customWidth="1"/>
    <col min="12303" max="12303" width="9.08203125" style="8" bestFit="1" customWidth="1"/>
    <col min="12304" max="12548" width="8.25" style="8"/>
    <col min="12549" max="12549" width="3.25" style="8" customWidth="1"/>
    <col min="12550" max="12550" width="23.25" style="8" customWidth="1"/>
    <col min="12551" max="12551" width="6.5" style="8" bestFit="1" customWidth="1"/>
    <col min="12552" max="12552" width="4.75" style="8" customWidth="1"/>
    <col min="12553" max="12553" width="18.83203125" style="8" customWidth="1"/>
    <col min="12554" max="12554" width="7" style="8" customWidth="1"/>
    <col min="12555" max="12555" width="4.75" style="8" bestFit="1" customWidth="1"/>
    <col min="12556" max="12556" width="18.83203125" style="8" customWidth="1"/>
    <col min="12557" max="12557" width="7" style="8" customWidth="1"/>
    <col min="12558" max="12558" width="25.75" style="8" bestFit="1" customWidth="1"/>
    <col min="12559" max="12559" width="9.08203125" style="8" bestFit="1" customWidth="1"/>
    <col min="12560" max="12804" width="8.25" style="8"/>
    <col min="12805" max="12805" width="3.25" style="8" customWidth="1"/>
    <col min="12806" max="12806" width="23.25" style="8" customWidth="1"/>
    <col min="12807" max="12807" width="6.5" style="8" bestFit="1" customWidth="1"/>
    <col min="12808" max="12808" width="4.75" style="8" customWidth="1"/>
    <col min="12809" max="12809" width="18.83203125" style="8" customWidth="1"/>
    <col min="12810" max="12810" width="7" style="8" customWidth="1"/>
    <col min="12811" max="12811" width="4.75" style="8" bestFit="1" customWidth="1"/>
    <col min="12812" max="12812" width="18.83203125" style="8" customWidth="1"/>
    <col min="12813" max="12813" width="7" style="8" customWidth="1"/>
    <col min="12814" max="12814" width="25.75" style="8" bestFit="1" customWidth="1"/>
    <col min="12815" max="12815" width="9.08203125" style="8" bestFit="1" customWidth="1"/>
    <col min="12816" max="13060" width="8.25" style="8"/>
    <col min="13061" max="13061" width="3.25" style="8" customWidth="1"/>
    <col min="13062" max="13062" width="23.25" style="8" customWidth="1"/>
    <col min="13063" max="13063" width="6.5" style="8" bestFit="1" customWidth="1"/>
    <col min="13064" max="13064" width="4.75" style="8" customWidth="1"/>
    <col min="13065" max="13065" width="18.83203125" style="8" customWidth="1"/>
    <col min="13066" max="13066" width="7" style="8" customWidth="1"/>
    <col min="13067" max="13067" width="4.75" style="8" bestFit="1" customWidth="1"/>
    <col min="13068" max="13068" width="18.83203125" style="8" customWidth="1"/>
    <col min="13069" max="13069" width="7" style="8" customWidth="1"/>
    <col min="13070" max="13070" width="25.75" style="8" bestFit="1" customWidth="1"/>
    <col min="13071" max="13071" width="9.08203125" style="8" bestFit="1" customWidth="1"/>
    <col min="13072" max="13316" width="8.25" style="8"/>
    <col min="13317" max="13317" width="3.25" style="8" customWidth="1"/>
    <col min="13318" max="13318" width="23.25" style="8" customWidth="1"/>
    <col min="13319" max="13319" width="6.5" style="8" bestFit="1" customWidth="1"/>
    <col min="13320" max="13320" width="4.75" style="8" customWidth="1"/>
    <col min="13321" max="13321" width="18.83203125" style="8" customWidth="1"/>
    <col min="13322" max="13322" width="7" style="8" customWidth="1"/>
    <col min="13323" max="13323" width="4.75" style="8" bestFit="1" customWidth="1"/>
    <col min="13324" max="13324" width="18.83203125" style="8" customWidth="1"/>
    <col min="13325" max="13325" width="7" style="8" customWidth="1"/>
    <col min="13326" max="13326" width="25.75" style="8" bestFit="1" customWidth="1"/>
    <col min="13327" max="13327" width="9.08203125" style="8" bestFit="1" customWidth="1"/>
    <col min="13328" max="13572" width="8.25" style="8"/>
    <col min="13573" max="13573" width="3.25" style="8" customWidth="1"/>
    <col min="13574" max="13574" width="23.25" style="8" customWidth="1"/>
    <col min="13575" max="13575" width="6.5" style="8" bestFit="1" customWidth="1"/>
    <col min="13576" max="13576" width="4.75" style="8" customWidth="1"/>
    <col min="13577" max="13577" width="18.83203125" style="8" customWidth="1"/>
    <col min="13578" max="13578" width="7" style="8" customWidth="1"/>
    <col min="13579" max="13579" width="4.75" style="8" bestFit="1" customWidth="1"/>
    <col min="13580" max="13580" width="18.83203125" style="8" customWidth="1"/>
    <col min="13581" max="13581" width="7" style="8" customWidth="1"/>
    <col min="13582" max="13582" width="25.75" style="8" bestFit="1" customWidth="1"/>
    <col min="13583" max="13583" width="9.08203125" style="8" bestFit="1" customWidth="1"/>
    <col min="13584" max="13828" width="8.25" style="8"/>
    <col min="13829" max="13829" width="3.25" style="8" customWidth="1"/>
    <col min="13830" max="13830" width="23.25" style="8" customWidth="1"/>
    <col min="13831" max="13831" width="6.5" style="8" bestFit="1" customWidth="1"/>
    <col min="13832" max="13832" width="4.75" style="8" customWidth="1"/>
    <col min="13833" max="13833" width="18.83203125" style="8" customWidth="1"/>
    <col min="13834" max="13834" width="7" style="8" customWidth="1"/>
    <col min="13835" max="13835" width="4.75" style="8" bestFit="1" customWidth="1"/>
    <col min="13836" max="13836" width="18.83203125" style="8" customWidth="1"/>
    <col min="13837" max="13837" width="7" style="8" customWidth="1"/>
    <col min="13838" max="13838" width="25.75" style="8" bestFit="1" customWidth="1"/>
    <col min="13839" max="13839" width="9.08203125" style="8" bestFit="1" customWidth="1"/>
    <col min="13840" max="14084" width="8.25" style="8"/>
    <col min="14085" max="14085" width="3.25" style="8" customWidth="1"/>
    <col min="14086" max="14086" width="23.25" style="8" customWidth="1"/>
    <col min="14087" max="14087" width="6.5" style="8" bestFit="1" customWidth="1"/>
    <col min="14088" max="14088" width="4.75" style="8" customWidth="1"/>
    <col min="14089" max="14089" width="18.83203125" style="8" customWidth="1"/>
    <col min="14090" max="14090" width="7" style="8" customWidth="1"/>
    <col min="14091" max="14091" width="4.75" style="8" bestFit="1" customWidth="1"/>
    <col min="14092" max="14092" width="18.83203125" style="8" customWidth="1"/>
    <col min="14093" max="14093" width="7" style="8" customWidth="1"/>
    <col min="14094" max="14094" width="25.75" style="8" bestFit="1" customWidth="1"/>
    <col min="14095" max="14095" width="9.08203125" style="8" bestFit="1" customWidth="1"/>
    <col min="14096" max="14340" width="8.25" style="8"/>
    <col min="14341" max="14341" width="3.25" style="8" customWidth="1"/>
    <col min="14342" max="14342" width="23.25" style="8" customWidth="1"/>
    <col min="14343" max="14343" width="6.5" style="8" bestFit="1" customWidth="1"/>
    <col min="14344" max="14344" width="4.75" style="8" customWidth="1"/>
    <col min="14345" max="14345" width="18.83203125" style="8" customWidth="1"/>
    <col min="14346" max="14346" width="7" style="8" customWidth="1"/>
    <col min="14347" max="14347" width="4.75" style="8" bestFit="1" customWidth="1"/>
    <col min="14348" max="14348" width="18.83203125" style="8" customWidth="1"/>
    <col min="14349" max="14349" width="7" style="8" customWidth="1"/>
    <col min="14350" max="14350" width="25.75" style="8" bestFit="1" customWidth="1"/>
    <col min="14351" max="14351" width="9.08203125" style="8" bestFit="1" customWidth="1"/>
    <col min="14352" max="14596" width="8.25" style="8"/>
    <col min="14597" max="14597" width="3.25" style="8" customWidth="1"/>
    <col min="14598" max="14598" width="23.25" style="8" customWidth="1"/>
    <col min="14599" max="14599" width="6.5" style="8" bestFit="1" customWidth="1"/>
    <col min="14600" max="14600" width="4.75" style="8" customWidth="1"/>
    <col min="14601" max="14601" width="18.83203125" style="8" customWidth="1"/>
    <col min="14602" max="14602" width="7" style="8" customWidth="1"/>
    <col min="14603" max="14603" width="4.75" style="8" bestFit="1" customWidth="1"/>
    <col min="14604" max="14604" width="18.83203125" style="8" customWidth="1"/>
    <col min="14605" max="14605" width="7" style="8" customWidth="1"/>
    <col min="14606" max="14606" width="25.75" style="8" bestFit="1" customWidth="1"/>
    <col min="14607" max="14607" width="9.08203125" style="8" bestFit="1" customWidth="1"/>
    <col min="14608" max="14852" width="8.25" style="8"/>
    <col min="14853" max="14853" width="3.25" style="8" customWidth="1"/>
    <col min="14854" max="14854" width="23.25" style="8" customWidth="1"/>
    <col min="14855" max="14855" width="6.5" style="8" bestFit="1" customWidth="1"/>
    <col min="14856" max="14856" width="4.75" style="8" customWidth="1"/>
    <col min="14857" max="14857" width="18.83203125" style="8" customWidth="1"/>
    <col min="14858" max="14858" width="7" style="8" customWidth="1"/>
    <col min="14859" max="14859" width="4.75" style="8" bestFit="1" customWidth="1"/>
    <col min="14860" max="14860" width="18.83203125" style="8" customWidth="1"/>
    <col min="14861" max="14861" width="7" style="8" customWidth="1"/>
    <col min="14862" max="14862" width="25.75" style="8" bestFit="1" customWidth="1"/>
    <col min="14863" max="14863" width="9.08203125" style="8" bestFit="1" customWidth="1"/>
    <col min="14864" max="15108" width="8.25" style="8"/>
    <col min="15109" max="15109" width="3.25" style="8" customWidth="1"/>
    <col min="15110" max="15110" width="23.25" style="8" customWidth="1"/>
    <col min="15111" max="15111" width="6.5" style="8" bestFit="1" customWidth="1"/>
    <col min="15112" max="15112" width="4.75" style="8" customWidth="1"/>
    <col min="15113" max="15113" width="18.83203125" style="8" customWidth="1"/>
    <col min="15114" max="15114" width="7" style="8" customWidth="1"/>
    <col min="15115" max="15115" width="4.75" style="8" bestFit="1" customWidth="1"/>
    <col min="15116" max="15116" width="18.83203125" style="8" customWidth="1"/>
    <col min="15117" max="15117" width="7" style="8" customWidth="1"/>
    <col min="15118" max="15118" width="25.75" style="8" bestFit="1" customWidth="1"/>
    <col min="15119" max="15119" width="9.08203125" style="8" bestFit="1" customWidth="1"/>
    <col min="15120" max="15364" width="8.25" style="8"/>
    <col min="15365" max="15365" width="3.25" style="8" customWidth="1"/>
    <col min="15366" max="15366" width="23.25" style="8" customWidth="1"/>
    <col min="15367" max="15367" width="6.5" style="8" bestFit="1" customWidth="1"/>
    <col min="15368" max="15368" width="4.75" style="8" customWidth="1"/>
    <col min="15369" max="15369" width="18.83203125" style="8" customWidth="1"/>
    <col min="15370" max="15370" width="7" style="8" customWidth="1"/>
    <col min="15371" max="15371" width="4.75" style="8" bestFit="1" customWidth="1"/>
    <col min="15372" max="15372" width="18.83203125" style="8" customWidth="1"/>
    <col min="15373" max="15373" width="7" style="8" customWidth="1"/>
    <col min="15374" max="15374" width="25.75" style="8" bestFit="1" customWidth="1"/>
    <col min="15375" max="15375" width="9.08203125" style="8" bestFit="1" customWidth="1"/>
    <col min="15376" max="15620" width="8.25" style="8"/>
    <col min="15621" max="15621" width="3.25" style="8" customWidth="1"/>
    <col min="15622" max="15622" width="23.25" style="8" customWidth="1"/>
    <col min="15623" max="15623" width="6.5" style="8" bestFit="1" customWidth="1"/>
    <col min="15624" max="15624" width="4.75" style="8" customWidth="1"/>
    <col min="15625" max="15625" width="18.83203125" style="8" customWidth="1"/>
    <col min="15626" max="15626" width="7" style="8" customWidth="1"/>
    <col min="15627" max="15627" width="4.75" style="8" bestFit="1" customWidth="1"/>
    <col min="15628" max="15628" width="18.83203125" style="8" customWidth="1"/>
    <col min="15629" max="15629" width="7" style="8" customWidth="1"/>
    <col min="15630" max="15630" width="25.75" style="8" bestFit="1" customWidth="1"/>
    <col min="15631" max="15631" width="9.08203125" style="8" bestFit="1" customWidth="1"/>
    <col min="15632" max="15876" width="8.25" style="8"/>
    <col min="15877" max="15877" width="3.25" style="8" customWidth="1"/>
    <col min="15878" max="15878" width="23.25" style="8" customWidth="1"/>
    <col min="15879" max="15879" width="6.5" style="8" bestFit="1" customWidth="1"/>
    <col min="15880" max="15880" width="4.75" style="8" customWidth="1"/>
    <col min="15881" max="15881" width="18.83203125" style="8" customWidth="1"/>
    <col min="15882" max="15882" width="7" style="8" customWidth="1"/>
    <col min="15883" max="15883" width="4.75" style="8" bestFit="1" customWidth="1"/>
    <col min="15884" max="15884" width="18.83203125" style="8" customWidth="1"/>
    <col min="15885" max="15885" width="7" style="8" customWidth="1"/>
    <col min="15886" max="15886" width="25.75" style="8" bestFit="1" customWidth="1"/>
    <col min="15887" max="15887" width="9.08203125" style="8" bestFit="1" customWidth="1"/>
    <col min="15888" max="16132" width="8.25" style="8"/>
    <col min="16133" max="16133" width="3.25" style="8" customWidth="1"/>
    <col min="16134" max="16134" width="23.25" style="8" customWidth="1"/>
    <col min="16135" max="16135" width="6.5" style="8" bestFit="1" customWidth="1"/>
    <col min="16136" max="16136" width="4.75" style="8" customWidth="1"/>
    <col min="16137" max="16137" width="18.83203125" style="8" customWidth="1"/>
    <col min="16138" max="16138" width="7" style="8" customWidth="1"/>
    <col min="16139" max="16139" width="4.75" style="8" bestFit="1" customWidth="1"/>
    <col min="16140" max="16140" width="18.83203125" style="8" customWidth="1"/>
    <col min="16141" max="16141" width="7" style="8" customWidth="1"/>
    <col min="16142" max="16142" width="25.75" style="8" bestFit="1" customWidth="1"/>
    <col min="16143" max="16143" width="9.08203125" style="8" bestFit="1" customWidth="1"/>
    <col min="16144" max="16384" width="8.25" style="8"/>
  </cols>
  <sheetData>
    <row r="1" spans="1:18" s="5" customFormat="1" ht="19">
      <c r="A1" s="449" t="s">
        <v>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</row>
    <row r="2" spans="1:18" ht="10.15" customHeight="1" thickBot="1">
      <c r="E2" s="6"/>
      <c r="F2" s="6"/>
      <c r="G2" s="6"/>
      <c r="H2" s="7"/>
    </row>
    <row r="3" spans="1:18" ht="36">
      <c r="A3" s="452" t="s">
        <v>353</v>
      </c>
      <c r="B3" s="453"/>
      <c r="C3" s="310">
        <f>J30+J44+J77+M29+M42+M48</f>
        <v>2057</v>
      </c>
      <c r="E3" s="330" t="s">
        <v>1</v>
      </c>
      <c r="F3" s="10" t="s">
        <v>352</v>
      </c>
      <c r="G3" s="11" t="s">
        <v>2</v>
      </c>
      <c r="H3" s="8"/>
      <c r="I3" s="401" t="s">
        <v>354</v>
      </c>
      <c r="J3" s="13" t="s">
        <v>2</v>
      </c>
      <c r="L3" s="12" t="s">
        <v>355</v>
      </c>
      <c r="M3" s="11" t="s">
        <v>2</v>
      </c>
    </row>
    <row r="4" spans="1:18">
      <c r="A4" s="454" t="s">
        <v>291</v>
      </c>
      <c r="B4" s="455"/>
      <c r="C4" s="404">
        <f>G18</f>
        <v>827</v>
      </c>
      <c r="E4" s="14">
        <v>1</v>
      </c>
      <c r="F4" s="15" t="s">
        <v>3</v>
      </c>
      <c r="G4" s="71">
        <f>43</f>
        <v>43</v>
      </c>
      <c r="I4" s="17" t="s">
        <v>4</v>
      </c>
      <c r="J4" s="18"/>
      <c r="L4" s="19" t="s">
        <v>5</v>
      </c>
      <c r="M4" s="20"/>
    </row>
    <row r="5" spans="1:18" ht="12.5" thickBot="1">
      <c r="A5" s="456" t="s">
        <v>290</v>
      </c>
      <c r="B5" s="457"/>
      <c r="C5" s="312">
        <f>G23</f>
        <v>130</v>
      </c>
      <c r="E5" s="14">
        <v>2</v>
      </c>
      <c r="F5" s="15" t="s">
        <v>6</v>
      </c>
      <c r="G5" s="71">
        <v>50</v>
      </c>
      <c r="H5" s="6">
        <v>1</v>
      </c>
      <c r="I5" s="21" t="s">
        <v>7</v>
      </c>
      <c r="J5" s="22">
        <v>118</v>
      </c>
      <c r="K5" s="8">
        <v>69</v>
      </c>
      <c r="L5" s="23" t="s">
        <v>8</v>
      </c>
      <c r="M5" s="419" t="s">
        <v>137</v>
      </c>
    </row>
    <row r="6" spans="1:18" ht="15" customHeight="1" thickBot="1">
      <c r="A6" s="458" t="s">
        <v>289</v>
      </c>
      <c r="B6" s="459"/>
      <c r="C6" s="309">
        <f>C3+C4+C5</f>
        <v>3014</v>
      </c>
      <c r="E6" s="14">
        <v>3</v>
      </c>
      <c r="F6" s="15" t="s">
        <v>9</v>
      </c>
      <c r="G6" s="71">
        <f>70+30</f>
        <v>100</v>
      </c>
      <c r="H6" s="6">
        <v>2</v>
      </c>
      <c r="I6" s="15" t="s">
        <v>10</v>
      </c>
      <c r="J6" s="16">
        <v>10</v>
      </c>
      <c r="K6" s="8">
        <v>70</v>
      </c>
      <c r="L6" s="25" t="s">
        <v>11</v>
      </c>
      <c r="M6" s="26">
        <v>19</v>
      </c>
    </row>
    <row r="7" spans="1:18">
      <c r="E7" s="14">
        <v>4</v>
      </c>
      <c r="F7" s="15" t="s">
        <v>12</v>
      </c>
      <c r="G7" s="71">
        <v>100</v>
      </c>
      <c r="H7" s="6">
        <v>3</v>
      </c>
      <c r="I7" s="15" t="s">
        <v>13</v>
      </c>
      <c r="J7" s="16">
        <v>130</v>
      </c>
      <c r="K7" s="8">
        <v>71</v>
      </c>
      <c r="L7" s="25" t="s">
        <v>14</v>
      </c>
      <c r="M7" s="26">
        <v>13</v>
      </c>
    </row>
    <row r="8" spans="1:18" ht="12.5" thickBot="1">
      <c r="A8" s="8" t="s">
        <v>320</v>
      </c>
      <c r="E8" s="14">
        <v>5</v>
      </c>
      <c r="F8" s="15" t="s">
        <v>15</v>
      </c>
      <c r="G8" s="71">
        <f>50</f>
        <v>50</v>
      </c>
      <c r="H8" s="6">
        <v>4</v>
      </c>
      <c r="I8" s="25" t="s">
        <v>16</v>
      </c>
      <c r="J8" s="26">
        <v>76</v>
      </c>
      <c r="K8" s="8">
        <v>72</v>
      </c>
      <c r="L8" s="15" t="s">
        <v>17</v>
      </c>
      <c r="M8" s="16">
        <v>5</v>
      </c>
    </row>
    <row r="9" spans="1:18">
      <c r="A9" s="430" t="s">
        <v>326</v>
      </c>
      <c r="B9" s="431" t="s">
        <v>314</v>
      </c>
      <c r="C9" s="432" t="s">
        <v>315</v>
      </c>
      <c r="E9" s="14">
        <v>6</v>
      </c>
      <c r="F9" s="15" t="s">
        <v>18</v>
      </c>
      <c r="G9" s="71">
        <v>130</v>
      </c>
      <c r="H9" s="6">
        <v>5</v>
      </c>
      <c r="I9" s="15" t="s">
        <v>19</v>
      </c>
      <c r="J9" s="16">
        <v>60</v>
      </c>
      <c r="K9" s="8">
        <v>73</v>
      </c>
      <c r="L9" s="15" t="s">
        <v>20</v>
      </c>
      <c r="M9" s="16">
        <v>21</v>
      </c>
    </row>
    <row r="10" spans="1:18">
      <c r="A10" s="433" t="s">
        <v>327</v>
      </c>
      <c r="B10" s="428" t="s">
        <v>316</v>
      </c>
      <c r="C10" s="434" t="s">
        <v>317</v>
      </c>
      <c r="E10" s="14">
        <v>7</v>
      </c>
      <c r="F10" s="15" t="s">
        <v>21</v>
      </c>
      <c r="G10" s="71">
        <f>107</f>
        <v>107</v>
      </c>
      <c r="H10" s="6">
        <v>6</v>
      </c>
      <c r="I10" s="25" t="s">
        <v>22</v>
      </c>
      <c r="J10" s="26">
        <v>90</v>
      </c>
      <c r="K10" s="8">
        <v>74</v>
      </c>
      <c r="L10" s="15" t="s">
        <v>23</v>
      </c>
      <c r="M10" s="16">
        <v>30</v>
      </c>
    </row>
    <row r="11" spans="1:18" ht="12.5" thickBot="1">
      <c r="A11" s="435" t="s">
        <v>328</v>
      </c>
      <c r="B11" s="436" t="s">
        <v>318</v>
      </c>
      <c r="C11" s="437" t="s">
        <v>319</v>
      </c>
      <c r="E11" s="14">
        <v>8</v>
      </c>
      <c r="F11" s="15" t="s">
        <v>24</v>
      </c>
      <c r="G11" s="71">
        <f>82</f>
        <v>82</v>
      </c>
      <c r="H11" s="6">
        <v>7</v>
      </c>
      <c r="I11" s="25" t="s">
        <v>25</v>
      </c>
      <c r="J11" s="26">
        <v>10</v>
      </c>
      <c r="K11" s="8">
        <v>75</v>
      </c>
      <c r="L11" s="15" t="s">
        <v>26</v>
      </c>
      <c r="M11" s="16">
        <v>2</v>
      </c>
    </row>
    <row r="12" spans="1:18" ht="12.5" thickBot="1">
      <c r="A12" s="439" t="s">
        <v>289</v>
      </c>
      <c r="B12" s="440" t="s">
        <v>344</v>
      </c>
      <c r="C12" s="438" t="s">
        <v>343</v>
      </c>
      <c r="E12" s="14">
        <v>9</v>
      </c>
      <c r="F12" s="15" t="s">
        <v>27</v>
      </c>
      <c r="G12" s="71">
        <f>40</f>
        <v>40</v>
      </c>
      <c r="H12" s="6">
        <v>8</v>
      </c>
      <c r="I12" s="15" t="s">
        <v>28</v>
      </c>
      <c r="J12" s="16">
        <v>100</v>
      </c>
      <c r="K12" s="8">
        <v>76</v>
      </c>
      <c r="L12" s="15" t="s">
        <v>29</v>
      </c>
      <c r="M12" s="16">
        <v>4</v>
      </c>
    </row>
    <row r="13" spans="1:18">
      <c r="E13" s="14">
        <v>10</v>
      </c>
      <c r="F13" s="15" t="s">
        <v>33</v>
      </c>
      <c r="G13" s="71">
        <f>30</f>
        <v>30</v>
      </c>
      <c r="H13" s="6">
        <v>9</v>
      </c>
      <c r="I13" s="15" t="s">
        <v>31</v>
      </c>
      <c r="J13" s="16">
        <v>8</v>
      </c>
      <c r="K13" s="8">
        <v>77</v>
      </c>
      <c r="L13" s="25" t="s">
        <v>32</v>
      </c>
      <c r="M13" s="26">
        <v>8</v>
      </c>
    </row>
    <row r="14" spans="1:18">
      <c r="E14" s="14">
        <v>11</v>
      </c>
      <c r="F14" s="15" t="s">
        <v>36</v>
      </c>
      <c r="G14" s="71">
        <v>20</v>
      </c>
      <c r="H14" s="6">
        <v>10</v>
      </c>
      <c r="I14" s="25" t="s">
        <v>34</v>
      </c>
      <c r="J14" s="26">
        <v>10</v>
      </c>
      <c r="K14" s="8">
        <v>78</v>
      </c>
      <c r="L14" s="15" t="s">
        <v>35</v>
      </c>
      <c r="M14" s="16">
        <v>10</v>
      </c>
    </row>
    <row r="15" spans="1:18">
      <c r="E15" s="14">
        <v>12</v>
      </c>
      <c r="F15" s="15" t="s">
        <v>39</v>
      </c>
      <c r="G15" s="71">
        <v>25</v>
      </c>
      <c r="H15" s="6">
        <v>11</v>
      </c>
      <c r="I15" s="15" t="s">
        <v>37</v>
      </c>
      <c r="J15" s="16">
        <v>15</v>
      </c>
      <c r="K15" s="8">
        <v>79</v>
      </c>
      <c r="L15" s="25" t="s">
        <v>38</v>
      </c>
      <c r="M15" s="26">
        <v>28</v>
      </c>
    </row>
    <row r="16" spans="1:18">
      <c r="E16" s="14">
        <v>13</v>
      </c>
      <c r="F16" s="15" t="s">
        <v>42</v>
      </c>
      <c r="G16" s="71">
        <v>30</v>
      </c>
      <c r="H16" s="6">
        <v>12</v>
      </c>
      <c r="I16" s="15" t="s">
        <v>40</v>
      </c>
      <c r="J16" s="16">
        <v>8</v>
      </c>
      <c r="K16" s="8">
        <v>80</v>
      </c>
      <c r="L16" s="25" t="s">
        <v>41</v>
      </c>
      <c r="M16" s="26">
        <v>7</v>
      </c>
    </row>
    <row r="17" spans="5:17" ht="12.5" thickBot="1">
      <c r="E17" s="331">
        <v>14</v>
      </c>
      <c r="F17" s="37" t="s">
        <v>45</v>
      </c>
      <c r="G17" s="397">
        <f>20</f>
        <v>20</v>
      </c>
      <c r="H17" s="6">
        <v>13</v>
      </c>
      <c r="I17" s="15" t="s">
        <v>43</v>
      </c>
      <c r="J17" s="16">
        <v>30</v>
      </c>
      <c r="K17" s="8">
        <v>81</v>
      </c>
      <c r="L17" s="402" t="s">
        <v>138</v>
      </c>
      <c r="M17" s="333">
        <v>7</v>
      </c>
      <c r="P17" s="28"/>
    </row>
    <row r="18" spans="5:17" s="28" customFormat="1" ht="12.5" thickBot="1">
      <c r="E18" s="450" t="s">
        <v>48</v>
      </c>
      <c r="F18" s="451"/>
      <c r="G18" s="332">
        <f>SUM(G4:G17)</f>
        <v>827</v>
      </c>
      <c r="H18" s="6">
        <v>14</v>
      </c>
      <c r="I18" s="25" t="s">
        <v>46</v>
      </c>
      <c r="J18" s="26">
        <v>30</v>
      </c>
      <c r="K18" s="8">
        <v>82</v>
      </c>
      <c r="L18" s="31" t="s">
        <v>44</v>
      </c>
      <c r="M18" s="32">
        <v>10</v>
      </c>
      <c r="N18" s="8"/>
      <c r="O18" s="8"/>
      <c r="P18" s="8"/>
    </row>
    <row r="19" spans="5:17">
      <c r="H19" s="6">
        <v>15</v>
      </c>
      <c r="I19" s="15" t="s">
        <v>49</v>
      </c>
      <c r="J19" s="16">
        <v>5</v>
      </c>
      <c r="K19" s="8">
        <v>83</v>
      </c>
      <c r="L19" s="15" t="s">
        <v>47</v>
      </c>
      <c r="M19" s="16">
        <v>65</v>
      </c>
    </row>
    <row r="20" spans="5:17">
      <c r="E20" s="9"/>
      <c r="F20" s="10" t="s">
        <v>53</v>
      </c>
      <c r="G20" s="11" t="s">
        <v>2</v>
      </c>
      <c r="H20" s="6">
        <v>16</v>
      </c>
      <c r="I20" s="15" t="s">
        <v>51</v>
      </c>
      <c r="J20" s="16">
        <v>10</v>
      </c>
      <c r="K20" s="8">
        <v>84</v>
      </c>
      <c r="L20" s="15" t="s">
        <v>50</v>
      </c>
      <c r="M20" s="16">
        <v>21</v>
      </c>
    </row>
    <row r="21" spans="5:17">
      <c r="E21" s="25">
        <v>1</v>
      </c>
      <c r="F21" s="15" t="s">
        <v>56</v>
      </c>
      <c r="G21" s="16">
        <v>100</v>
      </c>
      <c r="H21" s="6">
        <v>17</v>
      </c>
      <c r="I21" s="15" t="s">
        <v>54</v>
      </c>
      <c r="J21" s="16">
        <v>3</v>
      </c>
      <c r="K21" s="8">
        <v>85</v>
      </c>
      <c r="L21" s="15" t="s">
        <v>52</v>
      </c>
      <c r="M21" s="16">
        <v>90</v>
      </c>
    </row>
    <row r="22" spans="5:17" ht="12.5" thickBot="1">
      <c r="E22" s="15">
        <v>2</v>
      </c>
      <c r="F22" s="15" t="s">
        <v>33</v>
      </c>
      <c r="G22" s="16">
        <v>30</v>
      </c>
      <c r="H22" s="6">
        <v>18</v>
      </c>
      <c r="I22" s="15" t="s">
        <v>57</v>
      </c>
      <c r="J22" s="16">
        <v>1</v>
      </c>
      <c r="K22" s="8">
        <v>86</v>
      </c>
      <c r="L22" s="15" t="s">
        <v>58</v>
      </c>
      <c r="M22" s="16">
        <v>12</v>
      </c>
    </row>
    <row r="23" spans="5:17" ht="13.5" customHeight="1" thickBot="1">
      <c r="E23" s="450" t="s">
        <v>48</v>
      </c>
      <c r="F23" s="451"/>
      <c r="G23" s="332">
        <f>SUM(G21:G22)</f>
        <v>130</v>
      </c>
      <c r="H23" s="6">
        <v>19</v>
      </c>
      <c r="I23" s="15" t="s">
        <v>59</v>
      </c>
      <c r="J23" s="16">
        <v>9</v>
      </c>
      <c r="K23" s="8">
        <v>87</v>
      </c>
      <c r="L23" s="15" t="s">
        <v>60</v>
      </c>
      <c r="M23" s="16">
        <v>5</v>
      </c>
      <c r="P23" s="35"/>
    </row>
    <row r="24" spans="5:17" s="35" customFormat="1">
      <c r="E24" s="50"/>
      <c r="F24" s="272"/>
      <c r="G24" s="273"/>
      <c r="H24" s="6">
        <v>20</v>
      </c>
      <c r="I24" s="15" t="s">
        <v>61</v>
      </c>
      <c r="J24" s="16">
        <v>1</v>
      </c>
      <c r="K24" s="8">
        <v>88</v>
      </c>
      <c r="L24" s="15" t="s">
        <v>62</v>
      </c>
      <c r="M24" s="16">
        <v>10</v>
      </c>
      <c r="N24" s="8"/>
      <c r="O24" s="8"/>
      <c r="P24" s="8"/>
    </row>
    <row r="25" spans="5:17">
      <c r="E25" s="35"/>
      <c r="F25" s="35"/>
      <c r="G25" s="35"/>
      <c r="H25" s="6">
        <v>21</v>
      </c>
      <c r="I25" s="25" t="s">
        <v>63</v>
      </c>
      <c r="J25" s="26">
        <v>35</v>
      </c>
      <c r="K25" s="8">
        <v>89</v>
      </c>
      <c r="L25" s="15" t="s">
        <v>64</v>
      </c>
      <c r="M25" s="16">
        <v>1</v>
      </c>
    </row>
    <row r="26" spans="5:17">
      <c r="E26" s="35"/>
      <c r="F26" s="429"/>
      <c r="G26" s="429"/>
      <c r="H26" s="6">
        <v>22</v>
      </c>
      <c r="I26" s="29" t="s">
        <v>65</v>
      </c>
      <c r="J26" s="30">
        <v>2</v>
      </c>
      <c r="K26" s="8">
        <v>90</v>
      </c>
      <c r="L26" s="15" t="s">
        <v>66</v>
      </c>
      <c r="M26" s="16">
        <v>13</v>
      </c>
    </row>
    <row r="27" spans="5:17">
      <c r="E27" s="35"/>
      <c r="F27" s="429"/>
      <c r="G27" s="429"/>
      <c r="H27" s="6">
        <v>23</v>
      </c>
      <c r="I27" s="29" t="s">
        <v>67</v>
      </c>
      <c r="J27" s="30">
        <v>5</v>
      </c>
      <c r="K27" s="8">
        <v>91</v>
      </c>
      <c r="L27" s="37" t="s">
        <v>68</v>
      </c>
      <c r="M27" s="38">
        <v>11</v>
      </c>
      <c r="Q27" s="39"/>
    </row>
    <row r="28" spans="5:17" ht="12.5" thickBot="1">
      <c r="E28" s="35"/>
      <c r="F28" s="429"/>
      <c r="G28" s="429"/>
      <c r="H28" s="6">
        <v>24</v>
      </c>
      <c r="I28" s="29" t="s">
        <v>69</v>
      </c>
      <c r="J28" s="416" t="s">
        <v>137</v>
      </c>
      <c r="K28" s="8">
        <v>92</v>
      </c>
      <c r="L28" s="37" t="s">
        <v>70</v>
      </c>
      <c r="M28" s="403">
        <v>15</v>
      </c>
    </row>
    <row r="29" spans="5:17" ht="12.5" thickBot="1">
      <c r="F29" s="399"/>
      <c r="H29" s="6">
        <v>25</v>
      </c>
      <c r="I29" s="29" t="s">
        <v>71</v>
      </c>
      <c r="J29" s="416" t="s">
        <v>137</v>
      </c>
      <c r="K29" s="27"/>
      <c r="L29" s="319" t="s">
        <v>304</v>
      </c>
      <c r="M29" s="320">
        <f>SUM(M5:M28)</f>
        <v>407</v>
      </c>
    </row>
    <row r="30" spans="5:17" ht="12.5" thickBot="1">
      <c r="F30" s="400"/>
      <c r="I30" s="318" t="s">
        <v>304</v>
      </c>
      <c r="J30" s="317">
        <f>SUM(J5:J29)</f>
        <v>766</v>
      </c>
      <c r="K30" s="27"/>
      <c r="L30" s="321" t="s">
        <v>72</v>
      </c>
      <c r="M30" s="322"/>
    </row>
    <row r="31" spans="5:17">
      <c r="F31" s="400"/>
      <c r="I31" s="44" t="s">
        <v>73</v>
      </c>
      <c r="K31" s="27">
        <v>93</v>
      </c>
      <c r="L31" s="23" t="s">
        <v>74</v>
      </c>
      <c r="M31" s="24">
        <v>24</v>
      </c>
    </row>
    <row r="32" spans="5:17">
      <c r="F32" s="400"/>
      <c r="H32" s="6">
        <v>26</v>
      </c>
      <c r="I32" s="23" t="s">
        <v>75</v>
      </c>
      <c r="J32" s="72">
        <v>1</v>
      </c>
      <c r="K32" s="27">
        <v>94</v>
      </c>
      <c r="L32" s="31" t="s">
        <v>139</v>
      </c>
      <c r="M32" s="32">
        <v>5</v>
      </c>
    </row>
    <row r="33" spans="5:16">
      <c r="G33" s="27"/>
      <c r="H33" s="415">
        <v>27</v>
      </c>
      <c r="I33" s="15" t="s">
        <v>77</v>
      </c>
      <c r="J33" s="73">
        <v>4</v>
      </c>
      <c r="K33" s="27">
        <v>95</v>
      </c>
      <c r="L33" s="25" t="s">
        <v>76</v>
      </c>
      <c r="M33" s="26">
        <v>50</v>
      </c>
    </row>
    <row r="34" spans="5:16">
      <c r="H34" s="6">
        <v>28</v>
      </c>
      <c r="I34" s="15" t="s">
        <v>79</v>
      </c>
      <c r="J34" s="73">
        <v>6</v>
      </c>
      <c r="K34" s="27">
        <v>96</v>
      </c>
      <c r="L34" s="15" t="s">
        <v>78</v>
      </c>
      <c r="M34" s="16">
        <v>6</v>
      </c>
    </row>
    <row r="35" spans="5:16">
      <c r="H35" s="415">
        <v>29</v>
      </c>
      <c r="I35" s="15" t="s">
        <v>81</v>
      </c>
      <c r="J35" s="73">
        <v>15</v>
      </c>
      <c r="K35" s="27">
        <v>97</v>
      </c>
      <c r="L35" s="25" t="s">
        <v>80</v>
      </c>
      <c r="M35" s="26">
        <v>15</v>
      </c>
    </row>
    <row r="36" spans="5:16">
      <c r="H36" s="6">
        <v>30</v>
      </c>
      <c r="I36" s="15" t="s">
        <v>83</v>
      </c>
      <c r="J36" s="417" t="s">
        <v>137</v>
      </c>
      <c r="K36" s="27">
        <v>98</v>
      </c>
      <c r="L36" s="15" t="s">
        <v>82</v>
      </c>
      <c r="M36" s="16">
        <v>35</v>
      </c>
    </row>
    <row r="37" spans="5:16">
      <c r="H37" s="415">
        <v>31</v>
      </c>
      <c r="I37" s="48" t="s">
        <v>85</v>
      </c>
      <c r="J37" s="74">
        <v>80</v>
      </c>
      <c r="K37" s="27">
        <v>99</v>
      </c>
      <c r="L37" s="15" t="s">
        <v>84</v>
      </c>
      <c r="M37" s="16">
        <v>30</v>
      </c>
    </row>
    <row r="38" spans="5:16" ht="13.5" customHeight="1">
      <c r="H38" s="6">
        <v>32</v>
      </c>
      <c r="I38" s="25" t="s">
        <v>87</v>
      </c>
      <c r="J38" s="75">
        <v>17</v>
      </c>
      <c r="K38" s="27">
        <v>100</v>
      </c>
      <c r="L38" s="15" t="s">
        <v>86</v>
      </c>
      <c r="M38" s="16">
        <v>10</v>
      </c>
    </row>
    <row r="39" spans="5:16" ht="13.5" customHeight="1">
      <c r="H39" s="415">
        <v>33</v>
      </c>
      <c r="I39" s="15" t="s">
        <v>89</v>
      </c>
      <c r="J39" s="73">
        <v>5</v>
      </c>
      <c r="K39" s="27">
        <v>101</v>
      </c>
      <c r="L39" s="15" t="s">
        <v>88</v>
      </c>
      <c r="M39" s="16">
        <v>6</v>
      </c>
      <c r="P39" s="28"/>
    </row>
    <row r="40" spans="5:16" s="28" customFormat="1" ht="12.75" customHeight="1">
      <c r="E40" s="8"/>
      <c r="F40" s="8"/>
      <c r="G40" s="8"/>
      <c r="H40" s="6">
        <v>34</v>
      </c>
      <c r="I40" s="37" t="s">
        <v>91</v>
      </c>
      <c r="J40" s="418" t="s">
        <v>137</v>
      </c>
      <c r="K40" s="27">
        <v>102</v>
      </c>
      <c r="L40" s="37" t="s">
        <v>90</v>
      </c>
      <c r="M40" s="38">
        <v>5</v>
      </c>
      <c r="N40" s="8"/>
      <c r="O40" s="8"/>
      <c r="P40" s="8"/>
    </row>
    <row r="41" spans="5:16" ht="12.5" thickBot="1">
      <c r="H41" s="415">
        <v>35</v>
      </c>
      <c r="I41" s="37" t="s">
        <v>93</v>
      </c>
      <c r="J41" s="76">
        <v>1</v>
      </c>
      <c r="K41" s="27">
        <v>103</v>
      </c>
      <c r="L41" s="323" t="s">
        <v>92</v>
      </c>
      <c r="M41" s="418" t="s">
        <v>137</v>
      </c>
    </row>
    <row r="42" spans="5:16" ht="12.5" thickBot="1">
      <c r="H42" s="6">
        <v>36</v>
      </c>
      <c r="I42" s="37" t="s">
        <v>95</v>
      </c>
      <c r="J42" s="418" t="s">
        <v>137</v>
      </c>
      <c r="L42" s="313" t="s">
        <v>304</v>
      </c>
      <c r="M42" s="320">
        <f>SUM(M31:M41)</f>
        <v>186</v>
      </c>
    </row>
    <row r="43" spans="5:16" ht="12.5" thickBot="1">
      <c r="H43" s="415">
        <v>37</v>
      </c>
      <c r="I43" s="37" t="s">
        <v>97</v>
      </c>
      <c r="J43" s="418" t="s">
        <v>137</v>
      </c>
      <c r="K43" s="50"/>
      <c r="L43" s="44" t="s">
        <v>94</v>
      </c>
    </row>
    <row r="44" spans="5:16" ht="13.5" customHeight="1" thickBot="1">
      <c r="H44" s="8"/>
      <c r="I44" s="319" t="s">
        <v>304</v>
      </c>
      <c r="J44" s="317">
        <f>SUM(J32:J43)</f>
        <v>129</v>
      </c>
      <c r="K44" s="35">
        <v>104</v>
      </c>
      <c r="L44" s="21" t="s">
        <v>96</v>
      </c>
      <c r="M44" s="22">
        <v>3</v>
      </c>
      <c r="P44" s="35"/>
    </row>
    <row r="45" spans="5:16" s="35" customFormat="1">
      <c r="E45" s="8"/>
      <c r="F45" s="8"/>
      <c r="G45" s="8"/>
      <c r="H45" s="8"/>
      <c r="I45" s="44" t="s">
        <v>99</v>
      </c>
      <c r="K45" s="8">
        <v>105</v>
      </c>
      <c r="L45" s="15" t="s">
        <v>98</v>
      </c>
      <c r="M45" s="16">
        <v>10</v>
      </c>
      <c r="N45" s="8"/>
      <c r="O45" s="8"/>
      <c r="P45" s="8"/>
    </row>
    <row r="46" spans="5:16">
      <c r="H46" s="8">
        <v>38</v>
      </c>
      <c r="I46" s="23" t="s">
        <v>101</v>
      </c>
      <c r="J46" s="72">
        <v>15</v>
      </c>
      <c r="K46" s="35">
        <v>106</v>
      </c>
      <c r="L46" s="15" t="s">
        <v>100</v>
      </c>
      <c r="M46" s="16">
        <v>10</v>
      </c>
    </row>
    <row r="47" spans="5:16" ht="12.5" thickBot="1">
      <c r="H47" s="8">
        <v>39</v>
      </c>
      <c r="I47" s="15" t="s">
        <v>103</v>
      </c>
      <c r="J47" s="73">
        <v>14</v>
      </c>
      <c r="K47" s="8">
        <v>107</v>
      </c>
      <c r="L47" s="37" t="s">
        <v>312</v>
      </c>
      <c r="M47" s="38">
        <v>3</v>
      </c>
    </row>
    <row r="48" spans="5:16" ht="13.5" customHeight="1" thickBot="1">
      <c r="H48" s="8">
        <v>40</v>
      </c>
      <c r="I48" s="15" t="s">
        <v>104</v>
      </c>
      <c r="J48" s="73">
        <v>50</v>
      </c>
      <c r="L48" s="405" t="s">
        <v>304</v>
      </c>
      <c r="M48" s="332">
        <f>SUM(M44:M47)</f>
        <v>26</v>
      </c>
    </row>
    <row r="49" spans="5:11">
      <c r="H49" s="8">
        <v>41</v>
      </c>
      <c r="I49" s="15" t="s">
        <v>105</v>
      </c>
      <c r="J49" s="73">
        <v>70</v>
      </c>
    </row>
    <row r="50" spans="5:11" ht="13.5" customHeight="1">
      <c r="H50" s="8">
        <v>42</v>
      </c>
      <c r="I50" s="15" t="s">
        <v>106</v>
      </c>
      <c r="J50" s="73">
        <v>50</v>
      </c>
      <c r="K50" s="45"/>
    </row>
    <row r="51" spans="5:11">
      <c r="H51" s="8">
        <v>43</v>
      </c>
      <c r="I51" s="15" t="s">
        <v>107</v>
      </c>
      <c r="J51" s="73">
        <v>7</v>
      </c>
    </row>
    <row r="52" spans="5:11" ht="12" customHeight="1">
      <c r="H52" s="8">
        <v>44</v>
      </c>
      <c r="I52" s="15" t="s">
        <v>108</v>
      </c>
      <c r="J52" s="73">
        <v>8</v>
      </c>
    </row>
    <row r="53" spans="5:11">
      <c r="H53" s="8">
        <v>45</v>
      </c>
      <c r="I53" s="15" t="s">
        <v>109</v>
      </c>
      <c r="J53" s="73">
        <v>8</v>
      </c>
    </row>
    <row r="54" spans="5:11">
      <c r="H54" s="8">
        <v>46</v>
      </c>
      <c r="I54" s="15" t="s">
        <v>110</v>
      </c>
      <c r="J54" s="73">
        <v>8</v>
      </c>
    </row>
    <row r="55" spans="5:11">
      <c r="H55" s="8">
        <v>47</v>
      </c>
      <c r="I55" s="15" t="s">
        <v>111</v>
      </c>
      <c r="J55" s="73">
        <v>100</v>
      </c>
    </row>
    <row r="56" spans="5:11">
      <c r="H56" s="8">
        <v>48</v>
      </c>
      <c r="I56" s="15" t="s">
        <v>112</v>
      </c>
      <c r="J56" s="417" t="s">
        <v>137</v>
      </c>
    </row>
    <row r="57" spans="5:11">
      <c r="H57" s="8">
        <v>49</v>
      </c>
      <c r="I57" s="15" t="s">
        <v>113</v>
      </c>
      <c r="J57" s="73">
        <v>30</v>
      </c>
    </row>
    <row r="58" spans="5:11">
      <c r="H58" s="8">
        <v>50</v>
      </c>
      <c r="I58" s="15" t="s">
        <v>114</v>
      </c>
      <c r="J58" s="73">
        <v>5</v>
      </c>
    </row>
    <row r="59" spans="5:11">
      <c r="H59" s="8">
        <v>51</v>
      </c>
      <c r="I59" s="15" t="s">
        <v>115</v>
      </c>
      <c r="J59" s="73">
        <v>2</v>
      </c>
    </row>
    <row r="60" spans="5:11">
      <c r="H60" s="8">
        <v>52</v>
      </c>
      <c r="I60" s="15" t="s">
        <v>116</v>
      </c>
      <c r="J60" s="73">
        <v>15</v>
      </c>
    </row>
    <row r="61" spans="5:11">
      <c r="H61" s="8">
        <v>53</v>
      </c>
      <c r="I61" s="52" t="s">
        <v>117</v>
      </c>
      <c r="J61" s="73">
        <v>50</v>
      </c>
    </row>
    <row r="62" spans="5:11">
      <c r="H62" s="8">
        <v>54</v>
      </c>
      <c r="I62" s="15" t="s">
        <v>118</v>
      </c>
      <c r="J62" s="73">
        <v>20</v>
      </c>
    </row>
    <row r="63" spans="5:11" ht="19">
      <c r="E63" s="53"/>
      <c r="F63" s="53"/>
      <c r="G63" s="53"/>
      <c r="H63" s="8">
        <v>55</v>
      </c>
      <c r="I63" s="15" t="s">
        <v>119</v>
      </c>
      <c r="J63" s="73">
        <v>23</v>
      </c>
      <c r="K63" s="27"/>
    </row>
    <row r="64" spans="5:11">
      <c r="H64" s="8">
        <v>56</v>
      </c>
      <c r="I64" s="15" t="s">
        <v>120</v>
      </c>
      <c r="J64" s="73">
        <v>1</v>
      </c>
      <c r="K64" s="27"/>
    </row>
    <row r="65" spans="5:13" ht="13.5" customHeight="1">
      <c r="H65" s="8">
        <v>57</v>
      </c>
      <c r="I65" s="15" t="s">
        <v>121</v>
      </c>
      <c r="J65" s="417" t="s">
        <v>137</v>
      </c>
      <c r="K65" s="53"/>
    </row>
    <row r="66" spans="5:13">
      <c r="H66" s="8">
        <v>58</v>
      </c>
      <c r="I66" s="15" t="s">
        <v>122</v>
      </c>
      <c r="J66" s="73">
        <v>15</v>
      </c>
    </row>
    <row r="67" spans="5:13">
      <c r="H67" s="8">
        <v>59</v>
      </c>
      <c r="I67" s="15" t="s">
        <v>123</v>
      </c>
      <c r="J67" s="417" t="s">
        <v>137</v>
      </c>
    </row>
    <row r="68" spans="5:13">
      <c r="H68" s="8">
        <v>60</v>
      </c>
      <c r="I68" s="15" t="s">
        <v>124</v>
      </c>
      <c r="J68" s="417" t="s">
        <v>137</v>
      </c>
    </row>
    <row r="69" spans="5:13">
      <c r="H69" s="8">
        <v>61</v>
      </c>
      <c r="I69" s="15" t="s">
        <v>125</v>
      </c>
      <c r="J69" s="73">
        <v>10</v>
      </c>
    </row>
    <row r="70" spans="5:13">
      <c r="H70" s="8">
        <v>62</v>
      </c>
      <c r="I70" s="15" t="s">
        <v>126</v>
      </c>
      <c r="J70" s="73">
        <v>18</v>
      </c>
    </row>
    <row r="71" spans="5:13">
      <c r="H71" s="8">
        <v>63</v>
      </c>
      <c r="I71" s="37" t="s">
        <v>127</v>
      </c>
      <c r="J71" s="76">
        <v>10</v>
      </c>
    </row>
    <row r="72" spans="5:13">
      <c r="H72" s="8">
        <v>64</v>
      </c>
      <c r="I72" s="37" t="s">
        <v>128</v>
      </c>
      <c r="J72" s="76">
        <v>10</v>
      </c>
    </row>
    <row r="73" spans="5:13">
      <c r="H73" s="8">
        <v>65</v>
      </c>
      <c r="I73" s="37" t="s">
        <v>129</v>
      </c>
      <c r="J73" s="76">
        <v>1</v>
      </c>
    </row>
    <row r="74" spans="5:13">
      <c r="H74" s="8">
        <v>66</v>
      </c>
      <c r="I74" s="37" t="s">
        <v>130</v>
      </c>
      <c r="J74" s="76">
        <v>3</v>
      </c>
    </row>
    <row r="75" spans="5:13" ht="14">
      <c r="E75" s="54"/>
      <c r="F75" s="54"/>
      <c r="G75" s="54"/>
      <c r="H75" s="8">
        <v>67</v>
      </c>
      <c r="I75" s="37" t="s">
        <v>131</v>
      </c>
      <c r="J75" s="418" t="s">
        <v>137</v>
      </c>
    </row>
    <row r="76" spans="5:13" ht="14.5" thickBot="1">
      <c r="E76" s="54"/>
      <c r="F76" s="54"/>
      <c r="G76" s="54"/>
      <c r="H76" s="8">
        <v>68</v>
      </c>
      <c r="I76" s="37" t="s">
        <v>132</v>
      </c>
      <c r="J76" s="418" t="s">
        <v>137</v>
      </c>
    </row>
    <row r="77" spans="5:13" ht="14.5" thickBot="1">
      <c r="E77" s="54"/>
      <c r="F77" s="54"/>
      <c r="G77" s="54"/>
      <c r="H77" s="54"/>
      <c r="I77" s="319" t="s">
        <v>304</v>
      </c>
      <c r="J77" s="320">
        <f>SUM(J46:J76)</f>
        <v>543</v>
      </c>
      <c r="K77" s="54"/>
    </row>
    <row r="78" spans="5:13" ht="14">
      <c r="E78" s="54"/>
      <c r="F78" s="54"/>
      <c r="G78" s="54"/>
      <c r="H78" s="54"/>
      <c r="I78" s="55"/>
      <c r="J78" s="54"/>
      <c r="K78" s="54"/>
    </row>
    <row r="79" spans="5:13" ht="14">
      <c r="E79" s="54"/>
      <c r="F79" s="54"/>
      <c r="G79" s="54"/>
      <c r="H79" s="54"/>
      <c r="I79" s="55"/>
      <c r="J79" s="54"/>
      <c r="K79" s="54"/>
      <c r="L79" s="55"/>
      <c r="M79" s="54"/>
    </row>
    <row r="80" spans="5:13" ht="14">
      <c r="E80" s="54"/>
      <c r="F80" s="54"/>
      <c r="G80" s="54"/>
      <c r="H80" s="54"/>
      <c r="I80" s="55"/>
      <c r="J80" s="54"/>
      <c r="K80" s="54"/>
      <c r="L80" s="55"/>
      <c r="M80" s="54"/>
    </row>
    <row r="81" spans="5:13" ht="14">
      <c r="E81" s="54"/>
      <c r="F81" s="54"/>
      <c r="G81" s="54"/>
      <c r="H81" s="54"/>
      <c r="I81" s="55"/>
      <c r="J81" s="54"/>
      <c r="K81" s="54"/>
      <c r="L81" s="55"/>
      <c r="M81" s="54"/>
    </row>
    <row r="82" spans="5:13" ht="14">
      <c r="E82" s="54"/>
      <c r="F82" s="54"/>
      <c r="G82" s="54"/>
      <c r="H82" s="54"/>
      <c r="I82" s="55"/>
      <c r="J82" s="54"/>
      <c r="K82" s="54"/>
      <c r="L82" s="55"/>
      <c r="M82" s="54"/>
    </row>
    <row r="83" spans="5:13" ht="14">
      <c r="E83" s="54"/>
      <c r="F83" s="54"/>
      <c r="G83" s="54"/>
      <c r="H83" s="54"/>
      <c r="I83" s="55"/>
      <c r="J83" s="54"/>
      <c r="K83" s="54"/>
      <c r="L83" s="55"/>
      <c r="M83" s="54"/>
    </row>
    <row r="84" spans="5:13" ht="14">
      <c r="E84" s="54"/>
      <c r="F84" s="54"/>
      <c r="G84" s="54"/>
      <c r="H84" s="54"/>
      <c r="I84" s="55"/>
      <c r="J84" s="54"/>
      <c r="K84" s="54"/>
      <c r="L84" s="55"/>
      <c r="M84" s="54"/>
    </row>
    <row r="85" spans="5:13" ht="14">
      <c r="E85" s="56"/>
      <c r="F85" s="56"/>
      <c r="G85" s="56"/>
      <c r="H85" s="54"/>
      <c r="I85" s="55"/>
      <c r="J85" s="54"/>
      <c r="K85" s="54"/>
      <c r="L85" s="55"/>
      <c r="M85" s="54"/>
    </row>
    <row r="86" spans="5:13" ht="14">
      <c r="E86" s="54"/>
      <c r="F86" s="54"/>
      <c r="G86" s="54"/>
      <c r="H86" s="54"/>
      <c r="I86" s="55"/>
      <c r="J86" s="54"/>
      <c r="K86" s="54"/>
      <c r="L86" s="55"/>
      <c r="M86" s="54"/>
    </row>
    <row r="87" spans="5:13" ht="14">
      <c r="H87" s="56"/>
      <c r="I87" s="55"/>
      <c r="J87" s="54"/>
      <c r="K87" s="56"/>
      <c r="L87" s="55"/>
      <c r="M87" s="54"/>
    </row>
    <row r="88" spans="5:13" ht="14">
      <c r="H88" s="54"/>
      <c r="I88" s="57"/>
      <c r="J88" s="56"/>
      <c r="K88" s="54"/>
      <c r="L88" s="55"/>
      <c r="M88" s="54"/>
    </row>
    <row r="89" spans="5:13" ht="14">
      <c r="I89" s="55"/>
      <c r="J89" s="54"/>
      <c r="L89" s="57"/>
      <c r="M89" s="56"/>
    </row>
    <row r="90" spans="5:13" ht="14">
      <c r="L90" s="55"/>
      <c r="M90" s="54"/>
    </row>
  </sheetData>
  <sheetProtection algorithmName="SHA-512" hashValue="wZfqUAPnDNuFiiXW+uizMq+Aok4Ejyx7Xo7/yBQwaZZn+lMAsnV8WpuASU2YjP8xPs7XqLDyiK4m1fEiNXZavg==" saltValue="Qt3BqwBh2pDiBULH9M1Aww==" spinCount="100000" sheet="1" formatCells="0" formatColumns="0" formatRows="0" insertColumns="0" insertRows="0" insertHyperlinks="0" deleteColumns="0" deleteRows="0" sort="0" autoFilter="0" pivotTables="0"/>
  <mergeCells count="8">
    <mergeCell ref="J1:R1"/>
    <mergeCell ref="E18:F18"/>
    <mergeCell ref="E23:F23"/>
    <mergeCell ref="A1:I1"/>
    <mergeCell ref="A3:B3"/>
    <mergeCell ref="A4:B4"/>
    <mergeCell ref="A5:B5"/>
    <mergeCell ref="A6:B6"/>
  </mergeCells>
  <phoneticPr fontId="3"/>
  <pageMargins left="0.7" right="0.7" top="0.75" bottom="0.75" header="0.3" footer="0.3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P90"/>
  <sheetViews>
    <sheetView zoomScaleNormal="100" workbookViewId="0">
      <selection activeCell="J6" sqref="J6"/>
    </sheetView>
  </sheetViews>
  <sheetFormatPr defaultColWidth="8.25" defaultRowHeight="12"/>
  <cols>
    <col min="1" max="1" width="18.25" style="8" customWidth="1"/>
    <col min="2" max="2" width="7.83203125" style="8" customWidth="1"/>
    <col min="3" max="3" width="8.25" style="8"/>
    <col min="4" max="4" width="2.5" style="8" customWidth="1"/>
    <col min="5" max="5" width="8.5" style="8" customWidth="1"/>
    <col min="6" max="6" width="23.25" style="8" customWidth="1"/>
    <col min="7" max="7" width="5.25" style="8" bestFit="1" customWidth="1"/>
    <col min="8" max="8" width="2.75" style="6" customWidth="1"/>
    <col min="9" max="9" width="22" style="8" customWidth="1"/>
    <col min="10" max="10" width="7" style="8" customWidth="1"/>
    <col min="11" max="11" width="4.08203125" style="8" customWidth="1"/>
    <col min="12" max="12" width="21" style="8" customWidth="1"/>
    <col min="13" max="13" width="7" style="8" customWidth="1"/>
    <col min="14" max="14" width="25.75" style="8" bestFit="1" customWidth="1"/>
    <col min="15" max="15" width="7.83203125" style="8" bestFit="1" customWidth="1"/>
    <col min="16" max="16" width="9.58203125" style="8" bestFit="1" customWidth="1"/>
    <col min="17" max="259" width="8.25" style="8"/>
    <col min="260" max="260" width="3.25" style="8" customWidth="1"/>
    <col min="261" max="261" width="23.25" style="8" customWidth="1"/>
    <col min="262" max="262" width="5.25" style="8" bestFit="1" customWidth="1"/>
    <col min="263" max="263" width="5.5" style="8" customWidth="1"/>
    <col min="264" max="264" width="18.83203125" style="8" customWidth="1"/>
    <col min="265" max="265" width="7" style="8" customWidth="1"/>
    <col min="266" max="266" width="7.83203125" style="8" bestFit="1" customWidth="1"/>
    <col min="267" max="267" width="18.83203125" style="8" customWidth="1"/>
    <col min="268" max="268" width="7" style="8" customWidth="1"/>
    <col min="269" max="269" width="3.25" style="8" bestFit="1" customWidth="1"/>
    <col min="270" max="270" width="25.75" style="8" bestFit="1" customWidth="1"/>
    <col min="271" max="271" width="7.83203125" style="8" bestFit="1" customWidth="1"/>
    <col min="272" max="272" width="9.58203125" style="8" bestFit="1" customWidth="1"/>
    <col min="273" max="515" width="8.25" style="8"/>
    <col min="516" max="516" width="3.25" style="8" customWidth="1"/>
    <col min="517" max="517" width="23.25" style="8" customWidth="1"/>
    <col min="518" max="518" width="5.25" style="8" bestFit="1" customWidth="1"/>
    <col min="519" max="519" width="5.5" style="8" customWidth="1"/>
    <col min="520" max="520" width="18.83203125" style="8" customWidth="1"/>
    <col min="521" max="521" width="7" style="8" customWidth="1"/>
    <col min="522" max="522" width="7.83203125" style="8" bestFit="1" customWidth="1"/>
    <col min="523" max="523" width="18.83203125" style="8" customWidth="1"/>
    <col min="524" max="524" width="7" style="8" customWidth="1"/>
    <col min="525" max="525" width="3.25" style="8" bestFit="1" customWidth="1"/>
    <col min="526" max="526" width="25.75" style="8" bestFit="1" customWidth="1"/>
    <col min="527" max="527" width="7.83203125" style="8" bestFit="1" customWidth="1"/>
    <col min="528" max="528" width="9.58203125" style="8" bestFit="1" customWidth="1"/>
    <col min="529" max="771" width="8.25" style="8"/>
    <col min="772" max="772" width="3.25" style="8" customWidth="1"/>
    <col min="773" max="773" width="23.25" style="8" customWidth="1"/>
    <col min="774" max="774" width="5.25" style="8" bestFit="1" customWidth="1"/>
    <col min="775" max="775" width="5.5" style="8" customWidth="1"/>
    <col min="776" max="776" width="18.83203125" style="8" customWidth="1"/>
    <col min="777" max="777" width="7" style="8" customWidth="1"/>
    <col min="778" max="778" width="7.83203125" style="8" bestFit="1" customWidth="1"/>
    <col min="779" max="779" width="18.83203125" style="8" customWidth="1"/>
    <col min="780" max="780" width="7" style="8" customWidth="1"/>
    <col min="781" max="781" width="3.25" style="8" bestFit="1" customWidth="1"/>
    <col min="782" max="782" width="25.75" style="8" bestFit="1" customWidth="1"/>
    <col min="783" max="783" width="7.83203125" style="8" bestFit="1" customWidth="1"/>
    <col min="784" max="784" width="9.58203125" style="8" bestFit="1" customWidth="1"/>
    <col min="785" max="1027" width="8.25" style="8"/>
    <col min="1028" max="1028" width="3.25" style="8" customWidth="1"/>
    <col min="1029" max="1029" width="23.25" style="8" customWidth="1"/>
    <col min="1030" max="1030" width="5.25" style="8" bestFit="1" customWidth="1"/>
    <col min="1031" max="1031" width="5.5" style="8" customWidth="1"/>
    <col min="1032" max="1032" width="18.83203125" style="8" customWidth="1"/>
    <col min="1033" max="1033" width="7" style="8" customWidth="1"/>
    <col min="1034" max="1034" width="7.83203125" style="8" bestFit="1" customWidth="1"/>
    <col min="1035" max="1035" width="18.83203125" style="8" customWidth="1"/>
    <col min="1036" max="1036" width="7" style="8" customWidth="1"/>
    <col min="1037" max="1037" width="3.25" style="8" bestFit="1" customWidth="1"/>
    <col min="1038" max="1038" width="25.75" style="8" bestFit="1" customWidth="1"/>
    <col min="1039" max="1039" width="7.83203125" style="8" bestFit="1" customWidth="1"/>
    <col min="1040" max="1040" width="9.58203125" style="8" bestFit="1" customWidth="1"/>
    <col min="1041" max="1283" width="8.25" style="8"/>
    <col min="1284" max="1284" width="3.25" style="8" customWidth="1"/>
    <col min="1285" max="1285" width="23.25" style="8" customWidth="1"/>
    <col min="1286" max="1286" width="5.25" style="8" bestFit="1" customWidth="1"/>
    <col min="1287" max="1287" width="5.5" style="8" customWidth="1"/>
    <col min="1288" max="1288" width="18.83203125" style="8" customWidth="1"/>
    <col min="1289" max="1289" width="7" style="8" customWidth="1"/>
    <col min="1290" max="1290" width="7.83203125" style="8" bestFit="1" customWidth="1"/>
    <col min="1291" max="1291" width="18.83203125" style="8" customWidth="1"/>
    <col min="1292" max="1292" width="7" style="8" customWidth="1"/>
    <col min="1293" max="1293" width="3.25" style="8" bestFit="1" customWidth="1"/>
    <col min="1294" max="1294" width="25.75" style="8" bestFit="1" customWidth="1"/>
    <col min="1295" max="1295" width="7.83203125" style="8" bestFit="1" customWidth="1"/>
    <col min="1296" max="1296" width="9.58203125" style="8" bestFit="1" customWidth="1"/>
    <col min="1297" max="1539" width="8.25" style="8"/>
    <col min="1540" max="1540" width="3.25" style="8" customWidth="1"/>
    <col min="1541" max="1541" width="23.25" style="8" customWidth="1"/>
    <col min="1542" max="1542" width="5.25" style="8" bestFit="1" customWidth="1"/>
    <col min="1543" max="1543" width="5.5" style="8" customWidth="1"/>
    <col min="1544" max="1544" width="18.83203125" style="8" customWidth="1"/>
    <col min="1545" max="1545" width="7" style="8" customWidth="1"/>
    <col min="1546" max="1546" width="7.83203125" style="8" bestFit="1" customWidth="1"/>
    <col min="1547" max="1547" width="18.83203125" style="8" customWidth="1"/>
    <col min="1548" max="1548" width="7" style="8" customWidth="1"/>
    <col min="1549" max="1549" width="3.25" style="8" bestFit="1" customWidth="1"/>
    <col min="1550" max="1550" width="25.75" style="8" bestFit="1" customWidth="1"/>
    <col min="1551" max="1551" width="7.83203125" style="8" bestFit="1" customWidth="1"/>
    <col min="1552" max="1552" width="9.58203125" style="8" bestFit="1" customWidth="1"/>
    <col min="1553" max="1795" width="8.25" style="8"/>
    <col min="1796" max="1796" width="3.25" style="8" customWidth="1"/>
    <col min="1797" max="1797" width="23.25" style="8" customWidth="1"/>
    <col min="1798" max="1798" width="5.25" style="8" bestFit="1" customWidth="1"/>
    <col min="1799" max="1799" width="5.5" style="8" customWidth="1"/>
    <col min="1800" max="1800" width="18.83203125" style="8" customWidth="1"/>
    <col min="1801" max="1801" width="7" style="8" customWidth="1"/>
    <col min="1802" max="1802" width="7.83203125" style="8" bestFit="1" customWidth="1"/>
    <col min="1803" max="1803" width="18.83203125" style="8" customWidth="1"/>
    <col min="1804" max="1804" width="7" style="8" customWidth="1"/>
    <col min="1805" max="1805" width="3.25" style="8" bestFit="1" customWidth="1"/>
    <col min="1806" max="1806" width="25.75" style="8" bestFit="1" customWidth="1"/>
    <col min="1807" max="1807" width="7.83203125" style="8" bestFit="1" customWidth="1"/>
    <col min="1808" max="1808" width="9.58203125" style="8" bestFit="1" customWidth="1"/>
    <col min="1809" max="2051" width="8.25" style="8"/>
    <col min="2052" max="2052" width="3.25" style="8" customWidth="1"/>
    <col min="2053" max="2053" width="23.25" style="8" customWidth="1"/>
    <col min="2054" max="2054" width="5.25" style="8" bestFit="1" customWidth="1"/>
    <col min="2055" max="2055" width="5.5" style="8" customWidth="1"/>
    <col min="2056" max="2056" width="18.83203125" style="8" customWidth="1"/>
    <col min="2057" max="2057" width="7" style="8" customWidth="1"/>
    <col min="2058" max="2058" width="7.83203125" style="8" bestFit="1" customWidth="1"/>
    <col min="2059" max="2059" width="18.83203125" style="8" customWidth="1"/>
    <col min="2060" max="2060" width="7" style="8" customWidth="1"/>
    <col min="2061" max="2061" width="3.25" style="8" bestFit="1" customWidth="1"/>
    <col min="2062" max="2062" width="25.75" style="8" bestFit="1" customWidth="1"/>
    <col min="2063" max="2063" width="7.83203125" style="8" bestFit="1" customWidth="1"/>
    <col min="2064" max="2064" width="9.58203125" style="8" bestFit="1" customWidth="1"/>
    <col min="2065" max="2307" width="8.25" style="8"/>
    <col min="2308" max="2308" width="3.25" style="8" customWidth="1"/>
    <col min="2309" max="2309" width="23.25" style="8" customWidth="1"/>
    <col min="2310" max="2310" width="5.25" style="8" bestFit="1" customWidth="1"/>
    <col min="2311" max="2311" width="5.5" style="8" customWidth="1"/>
    <col min="2312" max="2312" width="18.83203125" style="8" customWidth="1"/>
    <col min="2313" max="2313" width="7" style="8" customWidth="1"/>
    <col min="2314" max="2314" width="7.83203125" style="8" bestFit="1" customWidth="1"/>
    <col min="2315" max="2315" width="18.83203125" style="8" customWidth="1"/>
    <col min="2316" max="2316" width="7" style="8" customWidth="1"/>
    <col min="2317" max="2317" width="3.25" style="8" bestFit="1" customWidth="1"/>
    <col min="2318" max="2318" width="25.75" style="8" bestFit="1" customWidth="1"/>
    <col min="2319" max="2319" width="7.83203125" style="8" bestFit="1" customWidth="1"/>
    <col min="2320" max="2320" width="9.58203125" style="8" bestFit="1" customWidth="1"/>
    <col min="2321" max="2563" width="8.25" style="8"/>
    <col min="2564" max="2564" width="3.25" style="8" customWidth="1"/>
    <col min="2565" max="2565" width="23.25" style="8" customWidth="1"/>
    <col min="2566" max="2566" width="5.25" style="8" bestFit="1" customWidth="1"/>
    <col min="2567" max="2567" width="5.5" style="8" customWidth="1"/>
    <col min="2568" max="2568" width="18.83203125" style="8" customWidth="1"/>
    <col min="2569" max="2569" width="7" style="8" customWidth="1"/>
    <col min="2570" max="2570" width="7.83203125" style="8" bestFit="1" customWidth="1"/>
    <col min="2571" max="2571" width="18.83203125" style="8" customWidth="1"/>
    <col min="2572" max="2572" width="7" style="8" customWidth="1"/>
    <col min="2573" max="2573" width="3.25" style="8" bestFit="1" customWidth="1"/>
    <col min="2574" max="2574" width="25.75" style="8" bestFit="1" customWidth="1"/>
    <col min="2575" max="2575" width="7.83203125" style="8" bestFit="1" customWidth="1"/>
    <col min="2576" max="2576" width="9.58203125" style="8" bestFit="1" customWidth="1"/>
    <col min="2577" max="2819" width="8.25" style="8"/>
    <col min="2820" max="2820" width="3.25" style="8" customWidth="1"/>
    <col min="2821" max="2821" width="23.25" style="8" customWidth="1"/>
    <col min="2822" max="2822" width="5.25" style="8" bestFit="1" customWidth="1"/>
    <col min="2823" max="2823" width="5.5" style="8" customWidth="1"/>
    <col min="2824" max="2824" width="18.83203125" style="8" customWidth="1"/>
    <col min="2825" max="2825" width="7" style="8" customWidth="1"/>
    <col min="2826" max="2826" width="7.83203125" style="8" bestFit="1" customWidth="1"/>
    <col min="2827" max="2827" width="18.83203125" style="8" customWidth="1"/>
    <col min="2828" max="2828" width="7" style="8" customWidth="1"/>
    <col min="2829" max="2829" width="3.25" style="8" bestFit="1" customWidth="1"/>
    <col min="2830" max="2830" width="25.75" style="8" bestFit="1" customWidth="1"/>
    <col min="2831" max="2831" width="7.83203125" style="8" bestFit="1" customWidth="1"/>
    <col min="2832" max="2832" width="9.58203125" style="8" bestFit="1" customWidth="1"/>
    <col min="2833" max="3075" width="8.25" style="8"/>
    <col min="3076" max="3076" width="3.25" style="8" customWidth="1"/>
    <col min="3077" max="3077" width="23.25" style="8" customWidth="1"/>
    <col min="3078" max="3078" width="5.25" style="8" bestFit="1" customWidth="1"/>
    <col min="3079" max="3079" width="5.5" style="8" customWidth="1"/>
    <col min="3080" max="3080" width="18.83203125" style="8" customWidth="1"/>
    <col min="3081" max="3081" width="7" style="8" customWidth="1"/>
    <col min="3082" max="3082" width="7.83203125" style="8" bestFit="1" customWidth="1"/>
    <col min="3083" max="3083" width="18.83203125" style="8" customWidth="1"/>
    <col min="3084" max="3084" width="7" style="8" customWidth="1"/>
    <col min="3085" max="3085" width="3.25" style="8" bestFit="1" customWidth="1"/>
    <col min="3086" max="3086" width="25.75" style="8" bestFit="1" customWidth="1"/>
    <col min="3087" max="3087" width="7.83203125" style="8" bestFit="1" customWidth="1"/>
    <col min="3088" max="3088" width="9.58203125" style="8" bestFit="1" customWidth="1"/>
    <col min="3089" max="3331" width="8.25" style="8"/>
    <col min="3332" max="3332" width="3.25" style="8" customWidth="1"/>
    <col min="3333" max="3333" width="23.25" style="8" customWidth="1"/>
    <col min="3334" max="3334" width="5.25" style="8" bestFit="1" customWidth="1"/>
    <col min="3335" max="3335" width="5.5" style="8" customWidth="1"/>
    <col min="3336" max="3336" width="18.83203125" style="8" customWidth="1"/>
    <col min="3337" max="3337" width="7" style="8" customWidth="1"/>
    <col min="3338" max="3338" width="7.83203125" style="8" bestFit="1" customWidth="1"/>
    <col min="3339" max="3339" width="18.83203125" style="8" customWidth="1"/>
    <col min="3340" max="3340" width="7" style="8" customWidth="1"/>
    <col min="3341" max="3341" width="3.25" style="8" bestFit="1" customWidth="1"/>
    <col min="3342" max="3342" width="25.75" style="8" bestFit="1" customWidth="1"/>
    <col min="3343" max="3343" width="7.83203125" style="8" bestFit="1" customWidth="1"/>
    <col min="3344" max="3344" width="9.58203125" style="8" bestFit="1" customWidth="1"/>
    <col min="3345" max="3587" width="8.25" style="8"/>
    <col min="3588" max="3588" width="3.25" style="8" customWidth="1"/>
    <col min="3589" max="3589" width="23.25" style="8" customWidth="1"/>
    <col min="3590" max="3590" width="5.25" style="8" bestFit="1" customWidth="1"/>
    <col min="3591" max="3591" width="5.5" style="8" customWidth="1"/>
    <col min="3592" max="3592" width="18.83203125" style="8" customWidth="1"/>
    <col min="3593" max="3593" width="7" style="8" customWidth="1"/>
    <col min="3594" max="3594" width="7.83203125" style="8" bestFit="1" customWidth="1"/>
    <col min="3595" max="3595" width="18.83203125" style="8" customWidth="1"/>
    <col min="3596" max="3596" width="7" style="8" customWidth="1"/>
    <col min="3597" max="3597" width="3.25" style="8" bestFit="1" customWidth="1"/>
    <col min="3598" max="3598" width="25.75" style="8" bestFit="1" customWidth="1"/>
    <col min="3599" max="3599" width="7.83203125" style="8" bestFit="1" customWidth="1"/>
    <col min="3600" max="3600" width="9.58203125" style="8" bestFit="1" customWidth="1"/>
    <col min="3601" max="3843" width="8.25" style="8"/>
    <col min="3844" max="3844" width="3.25" style="8" customWidth="1"/>
    <col min="3845" max="3845" width="23.25" style="8" customWidth="1"/>
    <col min="3846" max="3846" width="5.25" style="8" bestFit="1" customWidth="1"/>
    <col min="3847" max="3847" width="5.5" style="8" customWidth="1"/>
    <col min="3848" max="3848" width="18.83203125" style="8" customWidth="1"/>
    <col min="3849" max="3849" width="7" style="8" customWidth="1"/>
    <col min="3850" max="3850" width="7.83203125" style="8" bestFit="1" customWidth="1"/>
    <col min="3851" max="3851" width="18.83203125" style="8" customWidth="1"/>
    <col min="3852" max="3852" width="7" style="8" customWidth="1"/>
    <col min="3853" max="3853" width="3.25" style="8" bestFit="1" customWidth="1"/>
    <col min="3854" max="3854" width="25.75" style="8" bestFit="1" customWidth="1"/>
    <col min="3855" max="3855" width="7.83203125" style="8" bestFit="1" customWidth="1"/>
    <col min="3856" max="3856" width="9.58203125" style="8" bestFit="1" customWidth="1"/>
    <col min="3857" max="4099" width="8.25" style="8"/>
    <col min="4100" max="4100" width="3.25" style="8" customWidth="1"/>
    <col min="4101" max="4101" width="23.25" style="8" customWidth="1"/>
    <col min="4102" max="4102" width="5.25" style="8" bestFit="1" customWidth="1"/>
    <col min="4103" max="4103" width="5.5" style="8" customWidth="1"/>
    <col min="4104" max="4104" width="18.83203125" style="8" customWidth="1"/>
    <col min="4105" max="4105" width="7" style="8" customWidth="1"/>
    <col min="4106" max="4106" width="7.83203125" style="8" bestFit="1" customWidth="1"/>
    <col min="4107" max="4107" width="18.83203125" style="8" customWidth="1"/>
    <col min="4108" max="4108" width="7" style="8" customWidth="1"/>
    <col min="4109" max="4109" width="3.25" style="8" bestFit="1" customWidth="1"/>
    <col min="4110" max="4110" width="25.75" style="8" bestFit="1" customWidth="1"/>
    <col min="4111" max="4111" width="7.83203125" style="8" bestFit="1" customWidth="1"/>
    <col min="4112" max="4112" width="9.58203125" style="8" bestFit="1" customWidth="1"/>
    <col min="4113" max="4355" width="8.25" style="8"/>
    <col min="4356" max="4356" width="3.25" style="8" customWidth="1"/>
    <col min="4357" max="4357" width="23.25" style="8" customWidth="1"/>
    <col min="4358" max="4358" width="5.25" style="8" bestFit="1" customWidth="1"/>
    <col min="4359" max="4359" width="5.5" style="8" customWidth="1"/>
    <col min="4360" max="4360" width="18.83203125" style="8" customWidth="1"/>
    <col min="4361" max="4361" width="7" style="8" customWidth="1"/>
    <col min="4362" max="4362" width="7.83203125" style="8" bestFit="1" customWidth="1"/>
    <col min="4363" max="4363" width="18.83203125" style="8" customWidth="1"/>
    <col min="4364" max="4364" width="7" style="8" customWidth="1"/>
    <col min="4365" max="4365" width="3.25" style="8" bestFit="1" customWidth="1"/>
    <col min="4366" max="4366" width="25.75" style="8" bestFit="1" customWidth="1"/>
    <col min="4367" max="4367" width="7.83203125" style="8" bestFit="1" customWidth="1"/>
    <col min="4368" max="4368" width="9.58203125" style="8" bestFit="1" customWidth="1"/>
    <col min="4369" max="4611" width="8.25" style="8"/>
    <col min="4612" max="4612" width="3.25" style="8" customWidth="1"/>
    <col min="4613" max="4613" width="23.25" style="8" customWidth="1"/>
    <col min="4614" max="4614" width="5.25" style="8" bestFit="1" customWidth="1"/>
    <col min="4615" max="4615" width="5.5" style="8" customWidth="1"/>
    <col min="4616" max="4616" width="18.83203125" style="8" customWidth="1"/>
    <col min="4617" max="4617" width="7" style="8" customWidth="1"/>
    <col min="4618" max="4618" width="7.83203125" style="8" bestFit="1" customWidth="1"/>
    <col min="4619" max="4619" width="18.83203125" style="8" customWidth="1"/>
    <col min="4620" max="4620" width="7" style="8" customWidth="1"/>
    <col min="4621" max="4621" width="3.25" style="8" bestFit="1" customWidth="1"/>
    <col min="4622" max="4622" width="25.75" style="8" bestFit="1" customWidth="1"/>
    <col min="4623" max="4623" width="7.83203125" style="8" bestFit="1" customWidth="1"/>
    <col min="4624" max="4624" width="9.58203125" style="8" bestFit="1" customWidth="1"/>
    <col min="4625" max="4867" width="8.25" style="8"/>
    <col min="4868" max="4868" width="3.25" style="8" customWidth="1"/>
    <col min="4869" max="4869" width="23.25" style="8" customWidth="1"/>
    <col min="4870" max="4870" width="5.25" style="8" bestFit="1" customWidth="1"/>
    <col min="4871" max="4871" width="5.5" style="8" customWidth="1"/>
    <col min="4872" max="4872" width="18.83203125" style="8" customWidth="1"/>
    <col min="4873" max="4873" width="7" style="8" customWidth="1"/>
    <col min="4874" max="4874" width="7.83203125" style="8" bestFit="1" customWidth="1"/>
    <col min="4875" max="4875" width="18.83203125" style="8" customWidth="1"/>
    <col min="4876" max="4876" width="7" style="8" customWidth="1"/>
    <col min="4877" max="4877" width="3.25" style="8" bestFit="1" customWidth="1"/>
    <col min="4878" max="4878" width="25.75" style="8" bestFit="1" customWidth="1"/>
    <col min="4879" max="4879" width="7.83203125" style="8" bestFit="1" customWidth="1"/>
    <col min="4880" max="4880" width="9.58203125" style="8" bestFit="1" customWidth="1"/>
    <col min="4881" max="5123" width="8.25" style="8"/>
    <col min="5124" max="5124" width="3.25" style="8" customWidth="1"/>
    <col min="5125" max="5125" width="23.25" style="8" customWidth="1"/>
    <col min="5126" max="5126" width="5.25" style="8" bestFit="1" customWidth="1"/>
    <col min="5127" max="5127" width="5.5" style="8" customWidth="1"/>
    <col min="5128" max="5128" width="18.83203125" style="8" customWidth="1"/>
    <col min="5129" max="5129" width="7" style="8" customWidth="1"/>
    <col min="5130" max="5130" width="7.83203125" style="8" bestFit="1" customWidth="1"/>
    <col min="5131" max="5131" width="18.83203125" style="8" customWidth="1"/>
    <col min="5132" max="5132" width="7" style="8" customWidth="1"/>
    <col min="5133" max="5133" width="3.25" style="8" bestFit="1" customWidth="1"/>
    <col min="5134" max="5134" width="25.75" style="8" bestFit="1" customWidth="1"/>
    <col min="5135" max="5135" width="7.83203125" style="8" bestFit="1" customWidth="1"/>
    <col min="5136" max="5136" width="9.58203125" style="8" bestFit="1" customWidth="1"/>
    <col min="5137" max="5379" width="8.25" style="8"/>
    <col min="5380" max="5380" width="3.25" style="8" customWidth="1"/>
    <col min="5381" max="5381" width="23.25" style="8" customWidth="1"/>
    <col min="5382" max="5382" width="5.25" style="8" bestFit="1" customWidth="1"/>
    <col min="5383" max="5383" width="5.5" style="8" customWidth="1"/>
    <col min="5384" max="5384" width="18.83203125" style="8" customWidth="1"/>
    <col min="5385" max="5385" width="7" style="8" customWidth="1"/>
    <col min="5386" max="5386" width="7.83203125" style="8" bestFit="1" customWidth="1"/>
    <col min="5387" max="5387" width="18.83203125" style="8" customWidth="1"/>
    <col min="5388" max="5388" width="7" style="8" customWidth="1"/>
    <col min="5389" max="5389" width="3.25" style="8" bestFit="1" customWidth="1"/>
    <col min="5390" max="5390" width="25.75" style="8" bestFit="1" customWidth="1"/>
    <col min="5391" max="5391" width="7.83203125" style="8" bestFit="1" customWidth="1"/>
    <col min="5392" max="5392" width="9.58203125" style="8" bestFit="1" customWidth="1"/>
    <col min="5393" max="5635" width="8.25" style="8"/>
    <col min="5636" max="5636" width="3.25" style="8" customWidth="1"/>
    <col min="5637" max="5637" width="23.25" style="8" customWidth="1"/>
    <col min="5638" max="5638" width="5.25" style="8" bestFit="1" customWidth="1"/>
    <col min="5639" max="5639" width="5.5" style="8" customWidth="1"/>
    <col min="5640" max="5640" width="18.83203125" style="8" customWidth="1"/>
    <col min="5641" max="5641" width="7" style="8" customWidth="1"/>
    <col min="5642" max="5642" width="7.83203125" style="8" bestFit="1" customWidth="1"/>
    <col min="5643" max="5643" width="18.83203125" style="8" customWidth="1"/>
    <col min="5644" max="5644" width="7" style="8" customWidth="1"/>
    <col min="5645" max="5645" width="3.25" style="8" bestFit="1" customWidth="1"/>
    <col min="5646" max="5646" width="25.75" style="8" bestFit="1" customWidth="1"/>
    <col min="5647" max="5647" width="7.83203125" style="8" bestFit="1" customWidth="1"/>
    <col min="5648" max="5648" width="9.58203125" style="8" bestFit="1" customWidth="1"/>
    <col min="5649" max="5891" width="8.25" style="8"/>
    <col min="5892" max="5892" width="3.25" style="8" customWidth="1"/>
    <col min="5893" max="5893" width="23.25" style="8" customWidth="1"/>
    <col min="5894" max="5894" width="5.25" style="8" bestFit="1" customWidth="1"/>
    <col min="5895" max="5895" width="5.5" style="8" customWidth="1"/>
    <col min="5896" max="5896" width="18.83203125" style="8" customWidth="1"/>
    <col min="5897" max="5897" width="7" style="8" customWidth="1"/>
    <col min="5898" max="5898" width="7.83203125" style="8" bestFit="1" customWidth="1"/>
    <col min="5899" max="5899" width="18.83203125" style="8" customWidth="1"/>
    <col min="5900" max="5900" width="7" style="8" customWidth="1"/>
    <col min="5901" max="5901" width="3.25" style="8" bestFit="1" customWidth="1"/>
    <col min="5902" max="5902" width="25.75" style="8" bestFit="1" customWidth="1"/>
    <col min="5903" max="5903" width="7.83203125" style="8" bestFit="1" customWidth="1"/>
    <col min="5904" max="5904" width="9.58203125" style="8" bestFit="1" customWidth="1"/>
    <col min="5905" max="6147" width="8.25" style="8"/>
    <col min="6148" max="6148" width="3.25" style="8" customWidth="1"/>
    <col min="6149" max="6149" width="23.25" style="8" customWidth="1"/>
    <col min="6150" max="6150" width="5.25" style="8" bestFit="1" customWidth="1"/>
    <col min="6151" max="6151" width="5.5" style="8" customWidth="1"/>
    <col min="6152" max="6152" width="18.83203125" style="8" customWidth="1"/>
    <col min="6153" max="6153" width="7" style="8" customWidth="1"/>
    <col min="6154" max="6154" width="7.83203125" style="8" bestFit="1" customWidth="1"/>
    <col min="6155" max="6155" width="18.83203125" style="8" customWidth="1"/>
    <col min="6156" max="6156" width="7" style="8" customWidth="1"/>
    <col min="6157" max="6157" width="3.25" style="8" bestFit="1" customWidth="1"/>
    <col min="6158" max="6158" width="25.75" style="8" bestFit="1" customWidth="1"/>
    <col min="6159" max="6159" width="7.83203125" style="8" bestFit="1" customWidth="1"/>
    <col min="6160" max="6160" width="9.58203125" style="8" bestFit="1" customWidth="1"/>
    <col min="6161" max="6403" width="8.25" style="8"/>
    <col min="6404" max="6404" width="3.25" style="8" customWidth="1"/>
    <col min="6405" max="6405" width="23.25" style="8" customWidth="1"/>
    <col min="6406" max="6406" width="5.25" style="8" bestFit="1" customWidth="1"/>
    <col min="6407" max="6407" width="5.5" style="8" customWidth="1"/>
    <col min="6408" max="6408" width="18.83203125" style="8" customWidth="1"/>
    <col min="6409" max="6409" width="7" style="8" customWidth="1"/>
    <col min="6410" max="6410" width="7.83203125" style="8" bestFit="1" customWidth="1"/>
    <col min="6411" max="6411" width="18.83203125" style="8" customWidth="1"/>
    <col min="6412" max="6412" width="7" style="8" customWidth="1"/>
    <col min="6413" max="6413" width="3.25" style="8" bestFit="1" customWidth="1"/>
    <col min="6414" max="6414" width="25.75" style="8" bestFit="1" customWidth="1"/>
    <col min="6415" max="6415" width="7.83203125" style="8" bestFit="1" customWidth="1"/>
    <col min="6416" max="6416" width="9.58203125" style="8" bestFit="1" customWidth="1"/>
    <col min="6417" max="6659" width="8.25" style="8"/>
    <col min="6660" max="6660" width="3.25" style="8" customWidth="1"/>
    <col min="6661" max="6661" width="23.25" style="8" customWidth="1"/>
    <col min="6662" max="6662" width="5.25" style="8" bestFit="1" customWidth="1"/>
    <col min="6663" max="6663" width="5.5" style="8" customWidth="1"/>
    <col min="6664" max="6664" width="18.83203125" style="8" customWidth="1"/>
    <col min="6665" max="6665" width="7" style="8" customWidth="1"/>
    <col min="6666" max="6666" width="7.83203125" style="8" bestFit="1" customWidth="1"/>
    <col min="6667" max="6667" width="18.83203125" style="8" customWidth="1"/>
    <col min="6668" max="6668" width="7" style="8" customWidth="1"/>
    <col min="6669" max="6669" width="3.25" style="8" bestFit="1" customWidth="1"/>
    <col min="6670" max="6670" width="25.75" style="8" bestFit="1" customWidth="1"/>
    <col min="6671" max="6671" width="7.83203125" style="8" bestFit="1" customWidth="1"/>
    <col min="6672" max="6672" width="9.58203125" style="8" bestFit="1" customWidth="1"/>
    <col min="6673" max="6915" width="8.25" style="8"/>
    <col min="6916" max="6916" width="3.25" style="8" customWidth="1"/>
    <col min="6917" max="6917" width="23.25" style="8" customWidth="1"/>
    <col min="6918" max="6918" width="5.25" style="8" bestFit="1" customWidth="1"/>
    <col min="6919" max="6919" width="5.5" style="8" customWidth="1"/>
    <col min="6920" max="6920" width="18.83203125" style="8" customWidth="1"/>
    <col min="6921" max="6921" width="7" style="8" customWidth="1"/>
    <col min="6922" max="6922" width="7.83203125" style="8" bestFit="1" customWidth="1"/>
    <col min="6923" max="6923" width="18.83203125" style="8" customWidth="1"/>
    <col min="6924" max="6924" width="7" style="8" customWidth="1"/>
    <col min="6925" max="6925" width="3.25" style="8" bestFit="1" customWidth="1"/>
    <col min="6926" max="6926" width="25.75" style="8" bestFit="1" customWidth="1"/>
    <col min="6927" max="6927" width="7.83203125" style="8" bestFit="1" customWidth="1"/>
    <col min="6928" max="6928" width="9.58203125" style="8" bestFit="1" customWidth="1"/>
    <col min="6929" max="7171" width="8.25" style="8"/>
    <col min="7172" max="7172" width="3.25" style="8" customWidth="1"/>
    <col min="7173" max="7173" width="23.25" style="8" customWidth="1"/>
    <col min="7174" max="7174" width="5.25" style="8" bestFit="1" customWidth="1"/>
    <col min="7175" max="7175" width="5.5" style="8" customWidth="1"/>
    <col min="7176" max="7176" width="18.83203125" style="8" customWidth="1"/>
    <col min="7177" max="7177" width="7" style="8" customWidth="1"/>
    <col min="7178" max="7178" width="7.83203125" style="8" bestFit="1" customWidth="1"/>
    <col min="7179" max="7179" width="18.83203125" style="8" customWidth="1"/>
    <col min="7180" max="7180" width="7" style="8" customWidth="1"/>
    <col min="7181" max="7181" width="3.25" style="8" bestFit="1" customWidth="1"/>
    <col min="7182" max="7182" width="25.75" style="8" bestFit="1" customWidth="1"/>
    <col min="7183" max="7183" width="7.83203125" style="8" bestFit="1" customWidth="1"/>
    <col min="7184" max="7184" width="9.58203125" style="8" bestFit="1" customWidth="1"/>
    <col min="7185" max="7427" width="8.25" style="8"/>
    <col min="7428" max="7428" width="3.25" style="8" customWidth="1"/>
    <col min="7429" max="7429" width="23.25" style="8" customWidth="1"/>
    <col min="7430" max="7430" width="5.25" style="8" bestFit="1" customWidth="1"/>
    <col min="7431" max="7431" width="5.5" style="8" customWidth="1"/>
    <col min="7432" max="7432" width="18.83203125" style="8" customWidth="1"/>
    <col min="7433" max="7433" width="7" style="8" customWidth="1"/>
    <col min="7434" max="7434" width="7.83203125" style="8" bestFit="1" customWidth="1"/>
    <col min="7435" max="7435" width="18.83203125" style="8" customWidth="1"/>
    <col min="7436" max="7436" width="7" style="8" customWidth="1"/>
    <col min="7437" max="7437" width="3.25" style="8" bestFit="1" customWidth="1"/>
    <col min="7438" max="7438" width="25.75" style="8" bestFit="1" customWidth="1"/>
    <col min="7439" max="7439" width="7.83203125" style="8" bestFit="1" customWidth="1"/>
    <col min="7440" max="7440" width="9.58203125" style="8" bestFit="1" customWidth="1"/>
    <col min="7441" max="7683" width="8.25" style="8"/>
    <col min="7684" max="7684" width="3.25" style="8" customWidth="1"/>
    <col min="7685" max="7685" width="23.25" style="8" customWidth="1"/>
    <col min="7686" max="7686" width="5.25" style="8" bestFit="1" customWidth="1"/>
    <col min="7687" max="7687" width="5.5" style="8" customWidth="1"/>
    <col min="7688" max="7688" width="18.83203125" style="8" customWidth="1"/>
    <col min="7689" max="7689" width="7" style="8" customWidth="1"/>
    <col min="7690" max="7690" width="7.83203125" style="8" bestFit="1" customWidth="1"/>
    <col min="7691" max="7691" width="18.83203125" style="8" customWidth="1"/>
    <col min="7692" max="7692" width="7" style="8" customWidth="1"/>
    <col min="7693" max="7693" width="3.25" style="8" bestFit="1" customWidth="1"/>
    <col min="7694" max="7694" width="25.75" style="8" bestFit="1" customWidth="1"/>
    <col min="7695" max="7695" width="7.83203125" style="8" bestFit="1" customWidth="1"/>
    <col min="7696" max="7696" width="9.58203125" style="8" bestFit="1" customWidth="1"/>
    <col min="7697" max="7939" width="8.25" style="8"/>
    <col min="7940" max="7940" width="3.25" style="8" customWidth="1"/>
    <col min="7941" max="7941" width="23.25" style="8" customWidth="1"/>
    <col min="7942" max="7942" width="5.25" style="8" bestFit="1" customWidth="1"/>
    <col min="7943" max="7943" width="5.5" style="8" customWidth="1"/>
    <col min="7944" max="7944" width="18.83203125" style="8" customWidth="1"/>
    <col min="7945" max="7945" width="7" style="8" customWidth="1"/>
    <col min="7946" max="7946" width="7.83203125" style="8" bestFit="1" customWidth="1"/>
    <col min="7947" max="7947" width="18.83203125" style="8" customWidth="1"/>
    <col min="7948" max="7948" width="7" style="8" customWidth="1"/>
    <col min="7949" max="7949" width="3.25" style="8" bestFit="1" customWidth="1"/>
    <col min="7950" max="7950" width="25.75" style="8" bestFit="1" customWidth="1"/>
    <col min="7951" max="7951" width="7.83203125" style="8" bestFit="1" customWidth="1"/>
    <col min="7952" max="7952" width="9.58203125" style="8" bestFit="1" customWidth="1"/>
    <col min="7953" max="8195" width="8.25" style="8"/>
    <col min="8196" max="8196" width="3.25" style="8" customWidth="1"/>
    <col min="8197" max="8197" width="23.25" style="8" customWidth="1"/>
    <col min="8198" max="8198" width="5.25" style="8" bestFit="1" customWidth="1"/>
    <col min="8199" max="8199" width="5.5" style="8" customWidth="1"/>
    <col min="8200" max="8200" width="18.83203125" style="8" customWidth="1"/>
    <col min="8201" max="8201" width="7" style="8" customWidth="1"/>
    <col min="8202" max="8202" width="7.83203125" style="8" bestFit="1" customWidth="1"/>
    <col min="8203" max="8203" width="18.83203125" style="8" customWidth="1"/>
    <col min="8204" max="8204" width="7" style="8" customWidth="1"/>
    <col min="8205" max="8205" width="3.25" style="8" bestFit="1" customWidth="1"/>
    <col min="8206" max="8206" width="25.75" style="8" bestFit="1" customWidth="1"/>
    <col min="8207" max="8207" width="7.83203125" style="8" bestFit="1" customWidth="1"/>
    <col min="8208" max="8208" width="9.58203125" style="8" bestFit="1" customWidth="1"/>
    <col min="8209" max="8451" width="8.25" style="8"/>
    <col min="8452" max="8452" width="3.25" style="8" customWidth="1"/>
    <col min="8453" max="8453" width="23.25" style="8" customWidth="1"/>
    <col min="8454" max="8454" width="5.25" style="8" bestFit="1" customWidth="1"/>
    <col min="8455" max="8455" width="5.5" style="8" customWidth="1"/>
    <col min="8456" max="8456" width="18.83203125" style="8" customWidth="1"/>
    <col min="8457" max="8457" width="7" style="8" customWidth="1"/>
    <col min="8458" max="8458" width="7.83203125" style="8" bestFit="1" customWidth="1"/>
    <col min="8459" max="8459" width="18.83203125" style="8" customWidth="1"/>
    <col min="8460" max="8460" width="7" style="8" customWidth="1"/>
    <col min="8461" max="8461" width="3.25" style="8" bestFit="1" customWidth="1"/>
    <col min="8462" max="8462" width="25.75" style="8" bestFit="1" customWidth="1"/>
    <col min="8463" max="8463" width="7.83203125" style="8" bestFit="1" customWidth="1"/>
    <col min="8464" max="8464" width="9.58203125" style="8" bestFit="1" customWidth="1"/>
    <col min="8465" max="8707" width="8.25" style="8"/>
    <col min="8708" max="8708" width="3.25" style="8" customWidth="1"/>
    <col min="8709" max="8709" width="23.25" style="8" customWidth="1"/>
    <col min="8710" max="8710" width="5.25" style="8" bestFit="1" customWidth="1"/>
    <col min="8711" max="8711" width="5.5" style="8" customWidth="1"/>
    <col min="8712" max="8712" width="18.83203125" style="8" customWidth="1"/>
    <col min="8713" max="8713" width="7" style="8" customWidth="1"/>
    <col min="8714" max="8714" width="7.83203125" style="8" bestFit="1" customWidth="1"/>
    <col min="8715" max="8715" width="18.83203125" style="8" customWidth="1"/>
    <col min="8716" max="8716" width="7" style="8" customWidth="1"/>
    <col min="8717" max="8717" width="3.25" style="8" bestFit="1" customWidth="1"/>
    <col min="8718" max="8718" width="25.75" style="8" bestFit="1" customWidth="1"/>
    <col min="8719" max="8719" width="7.83203125" style="8" bestFit="1" customWidth="1"/>
    <col min="8720" max="8720" width="9.58203125" style="8" bestFit="1" customWidth="1"/>
    <col min="8721" max="8963" width="8.25" style="8"/>
    <col min="8964" max="8964" width="3.25" style="8" customWidth="1"/>
    <col min="8965" max="8965" width="23.25" style="8" customWidth="1"/>
    <col min="8966" max="8966" width="5.25" style="8" bestFit="1" customWidth="1"/>
    <col min="8967" max="8967" width="5.5" style="8" customWidth="1"/>
    <col min="8968" max="8968" width="18.83203125" style="8" customWidth="1"/>
    <col min="8969" max="8969" width="7" style="8" customWidth="1"/>
    <col min="8970" max="8970" width="7.83203125" style="8" bestFit="1" customWidth="1"/>
    <col min="8971" max="8971" width="18.83203125" style="8" customWidth="1"/>
    <col min="8972" max="8972" width="7" style="8" customWidth="1"/>
    <col min="8973" max="8973" width="3.25" style="8" bestFit="1" customWidth="1"/>
    <col min="8974" max="8974" width="25.75" style="8" bestFit="1" customWidth="1"/>
    <col min="8975" max="8975" width="7.83203125" style="8" bestFit="1" customWidth="1"/>
    <col min="8976" max="8976" width="9.58203125" style="8" bestFit="1" customWidth="1"/>
    <col min="8977" max="9219" width="8.25" style="8"/>
    <col min="9220" max="9220" width="3.25" style="8" customWidth="1"/>
    <col min="9221" max="9221" width="23.25" style="8" customWidth="1"/>
    <col min="9222" max="9222" width="5.25" style="8" bestFit="1" customWidth="1"/>
    <col min="9223" max="9223" width="5.5" style="8" customWidth="1"/>
    <col min="9224" max="9224" width="18.83203125" style="8" customWidth="1"/>
    <col min="9225" max="9225" width="7" style="8" customWidth="1"/>
    <col min="9226" max="9226" width="7.83203125" style="8" bestFit="1" customWidth="1"/>
    <col min="9227" max="9227" width="18.83203125" style="8" customWidth="1"/>
    <col min="9228" max="9228" width="7" style="8" customWidth="1"/>
    <col min="9229" max="9229" width="3.25" style="8" bestFit="1" customWidth="1"/>
    <col min="9230" max="9230" width="25.75" style="8" bestFit="1" customWidth="1"/>
    <col min="9231" max="9231" width="7.83203125" style="8" bestFit="1" customWidth="1"/>
    <col min="9232" max="9232" width="9.58203125" style="8" bestFit="1" customWidth="1"/>
    <col min="9233" max="9475" width="8.25" style="8"/>
    <col min="9476" max="9476" width="3.25" style="8" customWidth="1"/>
    <col min="9477" max="9477" width="23.25" style="8" customWidth="1"/>
    <col min="9478" max="9478" width="5.25" style="8" bestFit="1" customWidth="1"/>
    <col min="9479" max="9479" width="5.5" style="8" customWidth="1"/>
    <col min="9480" max="9480" width="18.83203125" style="8" customWidth="1"/>
    <col min="9481" max="9481" width="7" style="8" customWidth="1"/>
    <col min="9482" max="9482" width="7.83203125" style="8" bestFit="1" customWidth="1"/>
    <col min="9483" max="9483" width="18.83203125" style="8" customWidth="1"/>
    <col min="9484" max="9484" width="7" style="8" customWidth="1"/>
    <col min="9485" max="9485" width="3.25" style="8" bestFit="1" customWidth="1"/>
    <col min="9486" max="9486" width="25.75" style="8" bestFit="1" customWidth="1"/>
    <col min="9487" max="9487" width="7.83203125" style="8" bestFit="1" customWidth="1"/>
    <col min="9488" max="9488" width="9.58203125" style="8" bestFit="1" customWidth="1"/>
    <col min="9489" max="9731" width="8.25" style="8"/>
    <col min="9732" max="9732" width="3.25" style="8" customWidth="1"/>
    <col min="9733" max="9733" width="23.25" style="8" customWidth="1"/>
    <col min="9734" max="9734" width="5.25" style="8" bestFit="1" customWidth="1"/>
    <col min="9735" max="9735" width="5.5" style="8" customWidth="1"/>
    <col min="9736" max="9736" width="18.83203125" style="8" customWidth="1"/>
    <col min="9737" max="9737" width="7" style="8" customWidth="1"/>
    <col min="9738" max="9738" width="7.83203125" style="8" bestFit="1" customWidth="1"/>
    <col min="9739" max="9739" width="18.83203125" style="8" customWidth="1"/>
    <col min="9740" max="9740" width="7" style="8" customWidth="1"/>
    <col min="9741" max="9741" width="3.25" style="8" bestFit="1" customWidth="1"/>
    <col min="9742" max="9742" width="25.75" style="8" bestFit="1" customWidth="1"/>
    <col min="9743" max="9743" width="7.83203125" style="8" bestFit="1" customWidth="1"/>
    <col min="9744" max="9744" width="9.58203125" style="8" bestFit="1" customWidth="1"/>
    <col min="9745" max="9987" width="8.25" style="8"/>
    <col min="9988" max="9988" width="3.25" style="8" customWidth="1"/>
    <col min="9989" max="9989" width="23.25" style="8" customWidth="1"/>
    <col min="9990" max="9990" width="5.25" style="8" bestFit="1" customWidth="1"/>
    <col min="9991" max="9991" width="5.5" style="8" customWidth="1"/>
    <col min="9992" max="9992" width="18.83203125" style="8" customWidth="1"/>
    <col min="9993" max="9993" width="7" style="8" customWidth="1"/>
    <col min="9994" max="9994" width="7.83203125" style="8" bestFit="1" customWidth="1"/>
    <col min="9995" max="9995" width="18.83203125" style="8" customWidth="1"/>
    <col min="9996" max="9996" width="7" style="8" customWidth="1"/>
    <col min="9997" max="9997" width="3.25" style="8" bestFit="1" customWidth="1"/>
    <col min="9998" max="9998" width="25.75" style="8" bestFit="1" customWidth="1"/>
    <col min="9999" max="9999" width="7.83203125" style="8" bestFit="1" customWidth="1"/>
    <col min="10000" max="10000" width="9.58203125" style="8" bestFit="1" customWidth="1"/>
    <col min="10001" max="10243" width="8.25" style="8"/>
    <col min="10244" max="10244" width="3.25" style="8" customWidth="1"/>
    <col min="10245" max="10245" width="23.25" style="8" customWidth="1"/>
    <col min="10246" max="10246" width="5.25" style="8" bestFit="1" customWidth="1"/>
    <col min="10247" max="10247" width="5.5" style="8" customWidth="1"/>
    <col min="10248" max="10248" width="18.83203125" style="8" customWidth="1"/>
    <col min="10249" max="10249" width="7" style="8" customWidth="1"/>
    <col min="10250" max="10250" width="7.83203125" style="8" bestFit="1" customWidth="1"/>
    <col min="10251" max="10251" width="18.83203125" style="8" customWidth="1"/>
    <col min="10252" max="10252" width="7" style="8" customWidth="1"/>
    <col min="10253" max="10253" width="3.25" style="8" bestFit="1" customWidth="1"/>
    <col min="10254" max="10254" width="25.75" style="8" bestFit="1" customWidth="1"/>
    <col min="10255" max="10255" width="7.83203125" style="8" bestFit="1" customWidth="1"/>
    <col min="10256" max="10256" width="9.58203125" style="8" bestFit="1" customWidth="1"/>
    <col min="10257" max="10499" width="8.25" style="8"/>
    <col min="10500" max="10500" width="3.25" style="8" customWidth="1"/>
    <col min="10501" max="10501" width="23.25" style="8" customWidth="1"/>
    <col min="10502" max="10502" width="5.25" style="8" bestFit="1" customWidth="1"/>
    <col min="10503" max="10503" width="5.5" style="8" customWidth="1"/>
    <col min="10504" max="10504" width="18.83203125" style="8" customWidth="1"/>
    <col min="10505" max="10505" width="7" style="8" customWidth="1"/>
    <col min="10506" max="10506" width="7.83203125" style="8" bestFit="1" customWidth="1"/>
    <col min="10507" max="10507" width="18.83203125" style="8" customWidth="1"/>
    <col min="10508" max="10508" width="7" style="8" customWidth="1"/>
    <col min="10509" max="10509" width="3.25" style="8" bestFit="1" customWidth="1"/>
    <col min="10510" max="10510" width="25.75" style="8" bestFit="1" customWidth="1"/>
    <col min="10511" max="10511" width="7.83203125" style="8" bestFit="1" customWidth="1"/>
    <col min="10512" max="10512" width="9.58203125" style="8" bestFit="1" customWidth="1"/>
    <col min="10513" max="10755" width="8.25" style="8"/>
    <col min="10756" max="10756" width="3.25" style="8" customWidth="1"/>
    <col min="10757" max="10757" width="23.25" style="8" customWidth="1"/>
    <col min="10758" max="10758" width="5.25" style="8" bestFit="1" customWidth="1"/>
    <col min="10759" max="10759" width="5.5" style="8" customWidth="1"/>
    <col min="10760" max="10760" width="18.83203125" style="8" customWidth="1"/>
    <col min="10761" max="10761" width="7" style="8" customWidth="1"/>
    <col min="10762" max="10762" width="7.83203125" style="8" bestFit="1" customWidth="1"/>
    <col min="10763" max="10763" width="18.83203125" style="8" customWidth="1"/>
    <col min="10764" max="10764" width="7" style="8" customWidth="1"/>
    <col min="10765" max="10765" width="3.25" style="8" bestFit="1" customWidth="1"/>
    <col min="10766" max="10766" width="25.75" style="8" bestFit="1" customWidth="1"/>
    <col min="10767" max="10767" width="7.83203125" style="8" bestFit="1" customWidth="1"/>
    <col min="10768" max="10768" width="9.58203125" style="8" bestFit="1" customWidth="1"/>
    <col min="10769" max="11011" width="8.25" style="8"/>
    <col min="11012" max="11012" width="3.25" style="8" customWidth="1"/>
    <col min="11013" max="11013" width="23.25" style="8" customWidth="1"/>
    <col min="11014" max="11014" width="5.25" style="8" bestFit="1" customWidth="1"/>
    <col min="11015" max="11015" width="5.5" style="8" customWidth="1"/>
    <col min="11016" max="11016" width="18.83203125" style="8" customWidth="1"/>
    <col min="11017" max="11017" width="7" style="8" customWidth="1"/>
    <col min="11018" max="11018" width="7.83203125" style="8" bestFit="1" customWidth="1"/>
    <col min="11019" max="11019" width="18.83203125" style="8" customWidth="1"/>
    <col min="11020" max="11020" width="7" style="8" customWidth="1"/>
    <col min="11021" max="11021" width="3.25" style="8" bestFit="1" customWidth="1"/>
    <col min="11022" max="11022" width="25.75" style="8" bestFit="1" customWidth="1"/>
    <col min="11023" max="11023" width="7.83203125" style="8" bestFit="1" customWidth="1"/>
    <col min="11024" max="11024" width="9.58203125" style="8" bestFit="1" customWidth="1"/>
    <col min="11025" max="11267" width="8.25" style="8"/>
    <col min="11268" max="11268" width="3.25" style="8" customWidth="1"/>
    <col min="11269" max="11269" width="23.25" style="8" customWidth="1"/>
    <col min="11270" max="11270" width="5.25" style="8" bestFit="1" customWidth="1"/>
    <col min="11271" max="11271" width="5.5" style="8" customWidth="1"/>
    <col min="11272" max="11272" width="18.83203125" style="8" customWidth="1"/>
    <col min="11273" max="11273" width="7" style="8" customWidth="1"/>
    <col min="11274" max="11274" width="7.83203125" style="8" bestFit="1" customWidth="1"/>
    <col min="11275" max="11275" width="18.83203125" style="8" customWidth="1"/>
    <col min="11276" max="11276" width="7" style="8" customWidth="1"/>
    <col min="11277" max="11277" width="3.25" style="8" bestFit="1" customWidth="1"/>
    <col min="11278" max="11278" width="25.75" style="8" bestFit="1" customWidth="1"/>
    <col min="11279" max="11279" width="7.83203125" style="8" bestFit="1" customWidth="1"/>
    <col min="11280" max="11280" width="9.58203125" style="8" bestFit="1" customWidth="1"/>
    <col min="11281" max="11523" width="8.25" style="8"/>
    <col min="11524" max="11524" width="3.25" style="8" customWidth="1"/>
    <col min="11525" max="11525" width="23.25" style="8" customWidth="1"/>
    <col min="11526" max="11526" width="5.25" style="8" bestFit="1" customWidth="1"/>
    <col min="11527" max="11527" width="5.5" style="8" customWidth="1"/>
    <col min="11528" max="11528" width="18.83203125" style="8" customWidth="1"/>
    <col min="11529" max="11529" width="7" style="8" customWidth="1"/>
    <col min="11530" max="11530" width="7.83203125" style="8" bestFit="1" customWidth="1"/>
    <col min="11531" max="11531" width="18.83203125" style="8" customWidth="1"/>
    <col min="11532" max="11532" width="7" style="8" customWidth="1"/>
    <col min="11533" max="11533" width="3.25" style="8" bestFit="1" customWidth="1"/>
    <col min="11534" max="11534" width="25.75" style="8" bestFit="1" customWidth="1"/>
    <col min="11535" max="11535" width="7.83203125" style="8" bestFit="1" customWidth="1"/>
    <col min="11536" max="11536" width="9.58203125" style="8" bestFit="1" customWidth="1"/>
    <col min="11537" max="11779" width="8.25" style="8"/>
    <col min="11780" max="11780" width="3.25" style="8" customWidth="1"/>
    <col min="11781" max="11781" width="23.25" style="8" customWidth="1"/>
    <col min="11782" max="11782" width="5.25" style="8" bestFit="1" customWidth="1"/>
    <col min="11783" max="11783" width="5.5" style="8" customWidth="1"/>
    <col min="11784" max="11784" width="18.83203125" style="8" customWidth="1"/>
    <col min="11785" max="11785" width="7" style="8" customWidth="1"/>
    <col min="11786" max="11786" width="7.83203125" style="8" bestFit="1" customWidth="1"/>
    <col min="11787" max="11787" width="18.83203125" style="8" customWidth="1"/>
    <col min="11788" max="11788" width="7" style="8" customWidth="1"/>
    <col min="11789" max="11789" width="3.25" style="8" bestFit="1" customWidth="1"/>
    <col min="11790" max="11790" width="25.75" style="8" bestFit="1" customWidth="1"/>
    <col min="11791" max="11791" width="7.83203125" style="8" bestFit="1" customWidth="1"/>
    <col min="11792" max="11792" width="9.58203125" style="8" bestFit="1" customWidth="1"/>
    <col min="11793" max="12035" width="8.25" style="8"/>
    <col min="12036" max="12036" width="3.25" style="8" customWidth="1"/>
    <col min="12037" max="12037" width="23.25" style="8" customWidth="1"/>
    <col min="12038" max="12038" width="5.25" style="8" bestFit="1" customWidth="1"/>
    <col min="12039" max="12039" width="5.5" style="8" customWidth="1"/>
    <col min="12040" max="12040" width="18.83203125" style="8" customWidth="1"/>
    <col min="12041" max="12041" width="7" style="8" customWidth="1"/>
    <col min="12042" max="12042" width="7.83203125" style="8" bestFit="1" customWidth="1"/>
    <col min="12043" max="12043" width="18.83203125" style="8" customWidth="1"/>
    <col min="12044" max="12044" width="7" style="8" customWidth="1"/>
    <col min="12045" max="12045" width="3.25" style="8" bestFit="1" customWidth="1"/>
    <col min="12046" max="12046" width="25.75" style="8" bestFit="1" customWidth="1"/>
    <col min="12047" max="12047" width="7.83203125" style="8" bestFit="1" customWidth="1"/>
    <col min="12048" max="12048" width="9.58203125" style="8" bestFit="1" customWidth="1"/>
    <col min="12049" max="12291" width="8.25" style="8"/>
    <col min="12292" max="12292" width="3.25" style="8" customWidth="1"/>
    <col min="12293" max="12293" width="23.25" style="8" customWidth="1"/>
    <col min="12294" max="12294" width="5.25" style="8" bestFit="1" customWidth="1"/>
    <col min="12295" max="12295" width="5.5" style="8" customWidth="1"/>
    <col min="12296" max="12296" width="18.83203125" style="8" customWidth="1"/>
    <col min="12297" max="12297" width="7" style="8" customWidth="1"/>
    <col min="12298" max="12298" width="7.83203125" style="8" bestFit="1" customWidth="1"/>
    <col min="12299" max="12299" width="18.83203125" style="8" customWidth="1"/>
    <col min="12300" max="12300" width="7" style="8" customWidth="1"/>
    <col min="12301" max="12301" width="3.25" style="8" bestFit="1" customWidth="1"/>
    <col min="12302" max="12302" width="25.75" style="8" bestFit="1" customWidth="1"/>
    <col min="12303" max="12303" width="7.83203125" style="8" bestFit="1" customWidth="1"/>
    <col min="12304" max="12304" width="9.58203125" style="8" bestFit="1" customWidth="1"/>
    <col min="12305" max="12547" width="8.25" style="8"/>
    <col min="12548" max="12548" width="3.25" style="8" customWidth="1"/>
    <col min="12549" max="12549" width="23.25" style="8" customWidth="1"/>
    <col min="12550" max="12550" width="5.25" style="8" bestFit="1" customWidth="1"/>
    <col min="12551" max="12551" width="5.5" style="8" customWidth="1"/>
    <col min="12552" max="12552" width="18.83203125" style="8" customWidth="1"/>
    <col min="12553" max="12553" width="7" style="8" customWidth="1"/>
    <col min="12554" max="12554" width="7.83203125" style="8" bestFit="1" customWidth="1"/>
    <col min="12555" max="12555" width="18.83203125" style="8" customWidth="1"/>
    <col min="12556" max="12556" width="7" style="8" customWidth="1"/>
    <col min="12557" max="12557" width="3.25" style="8" bestFit="1" customWidth="1"/>
    <col min="12558" max="12558" width="25.75" style="8" bestFit="1" customWidth="1"/>
    <col min="12559" max="12559" width="7.83203125" style="8" bestFit="1" customWidth="1"/>
    <col min="12560" max="12560" width="9.58203125" style="8" bestFit="1" customWidth="1"/>
    <col min="12561" max="12803" width="8.25" style="8"/>
    <col min="12804" max="12804" width="3.25" style="8" customWidth="1"/>
    <col min="12805" max="12805" width="23.25" style="8" customWidth="1"/>
    <col min="12806" max="12806" width="5.25" style="8" bestFit="1" customWidth="1"/>
    <col min="12807" max="12807" width="5.5" style="8" customWidth="1"/>
    <col min="12808" max="12808" width="18.83203125" style="8" customWidth="1"/>
    <col min="12809" max="12809" width="7" style="8" customWidth="1"/>
    <col min="12810" max="12810" width="7.83203125" style="8" bestFit="1" customWidth="1"/>
    <col min="12811" max="12811" width="18.83203125" style="8" customWidth="1"/>
    <col min="12812" max="12812" width="7" style="8" customWidth="1"/>
    <col min="12813" max="12813" width="3.25" style="8" bestFit="1" customWidth="1"/>
    <col min="12814" max="12814" width="25.75" style="8" bestFit="1" customWidth="1"/>
    <col min="12815" max="12815" width="7.83203125" style="8" bestFit="1" customWidth="1"/>
    <col min="12816" max="12816" width="9.58203125" style="8" bestFit="1" customWidth="1"/>
    <col min="12817" max="13059" width="8.25" style="8"/>
    <col min="13060" max="13060" width="3.25" style="8" customWidth="1"/>
    <col min="13061" max="13061" width="23.25" style="8" customWidth="1"/>
    <col min="13062" max="13062" width="5.25" style="8" bestFit="1" customWidth="1"/>
    <col min="13063" max="13063" width="5.5" style="8" customWidth="1"/>
    <col min="13064" max="13064" width="18.83203125" style="8" customWidth="1"/>
    <col min="13065" max="13065" width="7" style="8" customWidth="1"/>
    <col min="13066" max="13066" width="7.83203125" style="8" bestFit="1" customWidth="1"/>
    <col min="13067" max="13067" width="18.83203125" style="8" customWidth="1"/>
    <col min="13068" max="13068" width="7" style="8" customWidth="1"/>
    <col min="13069" max="13069" width="3.25" style="8" bestFit="1" customWidth="1"/>
    <col min="13070" max="13070" width="25.75" style="8" bestFit="1" customWidth="1"/>
    <col min="13071" max="13071" width="7.83203125" style="8" bestFit="1" customWidth="1"/>
    <col min="13072" max="13072" width="9.58203125" style="8" bestFit="1" customWidth="1"/>
    <col min="13073" max="13315" width="8.25" style="8"/>
    <col min="13316" max="13316" width="3.25" style="8" customWidth="1"/>
    <col min="13317" max="13317" width="23.25" style="8" customWidth="1"/>
    <col min="13318" max="13318" width="5.25" style="8" bestFit="1" customWidth="1"/>
    <col min="13319" max="13319" width="5.5" style="8" customWidth="1"/>
    <col min="13320" max="13320" width="18.83203125" style="8" customWidth="1"/>
    <col min="13321" max="13321" width="7" style="8" customWidth="1"/>
    <col min="13322" max="13322" width="7.83203125" style="8" bestFit="1" customWidth="1"/>
    <col min="13323" max="13323" width="18.83203125" style="8" customWidth="1"/>
    <col min="13324" max="13324" width="7" style="8" customWidth="1"/>
    <col min="13325" max="13325" width="3.25" style="8" bestFit="1" customWidth="1"/>
    <col min="13326" max="13326" width="25.75" style="8" bestFit="1" customWidth="1"/>
    <col min="13327" max="13327" width="7.83203125" style="8" bestFit="1" customWidth="1"/>
    <col min="13328" max="13328" width="9.58203125" style="8" bestFit="1" customWidth="1"/>
    <col min="13329" max="13571" width="8.25" style="8"/>
    <col min="13572" max="13572" width="3.25" style="8" customWidth="1"/>
    <col min="13573" max="13573" width="23.25" style="8" customWidth="1"/>
    <col min="13574" max="13574" width="5.25" style="8" bestFit="1" customWidth="1"/>
    <col min="13575" max="13575" width="5.5" style="8" customWidth="1"/>
    <col min="13576" max="13576" width="18.83203125" style="8" customWidth="1"/>
    <col min="13577" max="13577" width="7" style="8" customWidth="1"/>
    <col min="13578" max="13578" width="7.83203125" style="8" bestFit="1" customWidth="1"/>
    <col min="13579" max="13579" width="18.83203125" style="8" customWidth="1"/>
    <col min="13580" max="13580" width="7" style="8" customWidth="1"/>
    <col min="13581" max="13581" width="3.25" style="8" bestFit="1" customWidth="1"/>
    <col min="13582" max="13582" width="25.75" style="8" bestFit="1" customWidth="1"/>
    <col min="13583" max="13583" width="7.83203125" style="8" bestFit="1" customWidth="1"/>
    <col min="13584" max="13584" width="9.58203125" style="8" bestFit="1" customWidth="1"/>
    <col min="13585" max="13827" width="8.25" style="8"/>
    <col min="13828" max="13828" width="3.25" style="8" customWidth="1"/>
    <col min="13829" max="13829" width="23.25" style="8" customWidth="1"/>
    <col min="13830" max="13830" width="5.25" style="8" bestFit="1" customWidth="1"/>
    <col min="13831" max="13831" width="5.5" style="8" customWidth="1"/>
    <col min="13832" max="13832" width="18.83203125" style="8" customWidth="1"/>
    <col min="13833" max="13833" width="7" style="8" customWidth="1"/>
    <col min="13834" max="13834" width="7.83203125" style="8" bestFit="1" customWidth="1"/>
    <col min="13835" max="13835" width="18.83203125" style="8" customWidth="1"/>
    <col min="13836" max="13836" width="7" style="8" customWidth="1"/>
    <col min="13837" max="13837" width="3.25" style="8" bestFit="1" customWidth="1"/>
    <col min="13838" max="13838" width="25.75" style="8" bestFit="1" customWidth="1"/>
    <col min="13839" max="13839" width="7.83203125" style="8" bestFit="1" customWidth="1"/>
    <col min="13840" max="13840" width="9.58203125" style="8" bestFit="1" customWidth="1"/>
    <col min="13841" max="14083" width="8.25" style="8"/>
    <col min="14084" max="14084" width="3.25" style="8" customWidth="1"/>
    <col min="14085" max="14085" width="23.25" style="8" customWidth="1"/>
    <col min="14086" max="14086" width="5.25" style="8" bestFit="1" customWidth="1"/>
    <col min="14087" max="14087" width="5.5" style="8" customWidth="1"/>
    <col min="14088" max="14088" width="18.83203125" style="8" customWidth="1"/>
    <col min="14089" max="14089" width="7" style="8" customWidth="1"/>
    <col min="14090" max="14090" width="7.83203125" style="8" bestFit="1" customWidth="1"/>
    <col min="14091" max="14091" width="18.83203125" style="8" customWidth="1"/>
    <col min="14092" max="14092" width="7" style="8" customWidth="1"/>
    <col min="14093" max="14093" width="3.25" style="8" bestFit="1" customWidth="1"/>
    <col min="14094" max="14094" width="25.75" style="8" bestFit="1" customWidth="1"/>
    <col min="14095" max="14095" width="7.83203125" style="8" bestFit="1" customWidth="1"/>
    <col min="14096" max="14096" width="9.58203125" style="8" bestFit="1" customWidth="1"/>
    <col min="14097" max="14339" width="8.25" style="8"/>
    <col min="14340" max="14340" width="3.25" style="8" customWidth="1"/>
    <col min="14341" max="14341" width="23.25" style="8" customWidth="1"/>
    <col min="14342" max="14342" width="5.25" style="8" bestFit="1" customWidth="1"/>
    <col min="14343" max="14343" width="5.5" style="8" customWidth="1"/>
    <col min="14344" max="14344" width="18.83203125" style="8" customWidth="1"/>
    <col min="14345" max="14345" width="7" style="8" customWidth="1"/>
    <col min="14346" max="14346" width="7.83203125" style="8" bestFit="1" customWidth="1"/>
    <col min="14347" max="14347" width="18.83203125" style="8" customWidth="1"/>
    <col min="14348" max="14348" width="7" style="8" customWidth="1"/>
    <col min="14349" max="14349" width="3.25" style="8" bestFit="1" customWidth="1"/>
    <col min="14350" max="14350" width="25.75" style="8" bestFit="1" customWidth="1"/>
    <col min="14351" max="14351" width="7.83203125" style="8" bestFit="1" customWidth="1"/>
    <col min="14352" max="14352" width="9.58203125" style="8" bestFit="1" customWidth="1"/>
    <col min="14353" max="14595" width="8.25" style="8"/>
    <col min="14596" max="14596" width="3.25" style="8" customWidth="1"/>
    <col min="14597" max="14597" width="23.25" style="8" customWidth="1"/>
    <col min="14598" max="14598" width="5.25" style="8" bestFit="1" customWidth="1"/>
    <col min="14599" max="14599" width="5.5" style="8" customWidth="1"/>
    <col min="14600" max="14600" width="18.83203125" style="8" customWidth="1"/>
    <col min="14601" max="14601" width="7" style="8" customWidth="1"/>
    <col min="14602" max="14602" width="7.83203125" style="8" bestFit="1" customWidth="1"/>
    <col min="14603" max="14603" width="18.83203125" style="8" customWidth="1"/>
    <col min="14604" max="14604" width="7" style="8" customWidth="1"/>
    <col min="14605" max="14605" width="3.25" style="8" bestFit="1" customWidth="1"/>
    <col min="14606" max="14606" width="25.75" style="8" bestFit="1" customWidth="1"/>
    <col min="14607" max="14607" width="7.83203125" style="8" bestFit="1" customWidth="1"/>
    <col min="14608" max="14608" width="9.58203125" style="8" bestFit="1" customWidth="1"/>
    <col min="14609" max="14851" width="8.25" style="8"/>
    <col min="14852" max="14852" width="3.25" style="8" customWidth="1"/>
    <col min="14853" max="14853" width="23.25" style="8" customWidth="1"/>
    <col min="14854" max="14854" width="5.25" style="8" bestFit="1" customWidth="1"/>
    <col min="14855" max="14855" width="5.5" style="8" customWidth="1"/>
    <col min="14856" max="14856" width="18.83203125" style="8" customWidth="1"/>
    <col min="14857" max="14857" width="7" style="8" customWidth="1"/>
    <col min="14858" max="14858" width="7.83203125" style="8" bestFit="1" customWidth="1"/>
    <col min="14859" max="14859" width="18.83203125" style="8" customWidth="1"/>
    <col min="14860" max="14860" width="7" style="8" customWidth="1"/>
    <col min="14861" max="14861" width="3.25" style="8" bestFit="1" customWidth="1"/>
    <col min="14862" max="14862" width="25.75" style="8" bestFit="1" customWidth="1"/>
    <col min="14863" max="14863" width="7.83203125" style="8" bestFit="1" customWidth="1"/>
    <col min="14864" max="14864" width="9.58203125" style="8" bestFit="1" customWidth="1"/>
    <col min="14865" max="15107" width="8.25" style="8"/>
    <col min="15108" max="15108" width="3.25" style="8" customWidth="1"/>
    <col min="15109" max="15109" width="23.25" style="8" customWidth="1"/>
    <col min="15110" max="15110" width="5.25" style="8" bestFit="1" customWidth="1"/>
    <col min="15111" max="15111" width="5.5" style="8" customWidth="1"/>
    <col min="15112" max="15112" width="18.83203125" style="8" customWidth="1"/>
    <col min="15113" max="15113" width="7" style="8" customWidth="1"/>
    <col min="15114" max="15114" width="7.83203125" style="8" bestFit="1" customWidth="1"/>
    <col min="15115" max="15115" width="18.83203125" style="8" customWidth="1"/>
    <col min="15116" max="15116" width="7" style="8" customWidth="1"/>
    <col min="15117" max="15117" width="3.25" style="8" bestFit="1" customWidth="1"/>
    <col min="15118" max="15118" width="25.75" style="8" bestFit="1" customWidth="1"/>
    <col min="15119" max="15119" width="7.83203125" style="8" bestFit="1" customWidth="1"/>
    <col min="15120" max="15120" width="9.58203125" style="8" bestFit="1" customWidth="1"/>
    <col min="15121" max="15363" width="8.25" style="8"/>
    <col min="15364" max="15364" width="3.25" style="8" customWidth="1"/>
    <col min="15365" max="15365" width="23.25" style="8" customWidth="1"/>
    <col min="15366" max="15366" width="5.25" style="8" bestFit="1" customWidth="1"/>
    <col min="15367" max="15367" width="5.5" style="8" customWidth="1"/>
    <col min="15368" max="15368" width="18.83203125" style="8" customWidth="1"/>
    <col min="15369" max="15369" width="7" style="8" customWidth="1"/>
    <col min="15370" max="15370" width="7.83203125" style="8" bestFit="1" customWidth="1"/>
    <col min="15371" max="15371" width="18.83203125" style="8" customWidth="1"/>
    <col min="15372" max="15372" width="7" style="8" customWidth="1"/>
    <col min="15373" max="15373" width="3.25" style="8" bestFit="1" customWidth="1"/>
    <col min="15374" max="15374" width="25.75" style="8" bestFit="1" customWidth="1"/>
    <col min="15375" max="15375" width="7.83203125" style="8" bestFit="1" customWidth="1"/>
    <col min="15376" max="15376" width="9.58203125" style="8" bestFit="1" customWidth="1"/>
    <col min="15377" max="15619" width="8.25" style="8"/>
    <col min="15620" max="15620" width="3.25" style="8" customWidth="1"/>
    <col min="15621" max="15621" width="23.25" style="8" customWidth="1"/>
    <col min="15622" max="15622" width="5.25" style="8" bestFit="1" customWidth="1"/>
    <col min="15623" max="15623" width="5.5" style="8" customWidth="1"/>
    <col min="15624" max="15624" width="18.83203125" style="8" customWidth="1"/>
    <col min="15625" max="15625" width="7" style="8" customWidth="1"/>
    <col min="15626" max="15626" width="7.83203125" style="8" bestFit="1" customWidth="1"/>
    <col min="15627" max="15627" width="18.83203125" style="8" customWidth="1"/>
    <col min="15628" max="15628" width="7" style="8" customWidth="1"/>
    <col min="15629" max="15629" width="3.25" style="8" bestFit="1" customWidth="1"/>
    <col min="15630" max="15630" width="25.75" style="8" bestFit="1" customWidth="1"/>
    <col min="15631" max="15631" width="7.83203125" style="8" bestFit="1" customWidth="1"/>
    <col min="15632" max="15632" width="9.58203125" style="8" bestFit="1" customWidth="1"/>
    <col min="15633" max="15875" width="8.25" style="8"/>
    <col min="15876" max="15876" width="3.25" style="8" customWidth="1"/>
    <col min="15877" max="15877" width="23.25" style="8" customWidth="1"/>
    <col min="15878" max="15878" width="5.25" style="8" bestFit="1" customWidth="1"/>
    <col min="15879" max="15879" width="5.5" style="8" customWidth="1"/>
    <col min="15880" max="15880" width="18.83203125" style="8" customWidth="1"/>
    <col min="15881" max="15881" width="7" style="8" customWidth="1"/>
    <col min="15882" max="15882" width="7.83203125" style="8" bestFit="1" customWidth="1"/>
    <col min="15883" max="15883" width="18.83203125" style="8" customWidth="1"/>
    <col min="15884" max="15884" width="7" style="8" customWidth="1"/>
    <col min="15885" max="15885" width="3.25" style="8" bestFit="1" customWidth="1"/>
    <col min="15886" max="15886" width="25.75" style="8" bestFit="1" customWidth="1"/>
    <col min="15887" max="15887" width="7.83203125" style="8" bestFit="1" customWidth="1"/>
    <col min="15888" max="15888" width="9.58203125" style="8" bestFit="1" customWidth="1"/>
    <col min="15889" max="16131" width="8.25" style="8"/>
    <col min="16132" max="16132" width="3.25" style="8" customWidth="1"/>
    <col min="16133" max="16133" width="23.25" style="8" customWidth="1"/>
    <col min="16134" max="16134" width="5.25" style="8" bestFit="1" customWidth="1"/>
    <col min="16135" max="16135" width="5.5" style="8" customWidth="1"/>
    <col min="16136" max="16136" width="18.83203125" style="8" customWidth="1"/>
    <col min="16137" max="16137" width="7" style="8" customWidth="1"/>
    <col min="16138" max="16138" width="7.83203125" style="8" bestFit="1" customWidth="1"/>
    <col min="16139" max="16139" width="18.83203125" style="8" customWidth="1"/>
    <col min="16140" max="16140" width="7" style="8" customWidth="1"/>
    <col min="16141" max="16141" width="3.25" style="8" bestFit="1" customWidth="1"/>
    <col min="16142" max="16142" width="25.75" style="8" bestFit="1" customWidth="1"/>
    <col min="16143" max="16143" width="7.83203125" style="8" bestFit="1" customWidth="1"/>
    <col min="16144" max="16144" width="9.58203125" style="8" bestFit="1" customWidth="1"/>
    <col min="16145" max="16384" width="8.25" style="8"/>
  </cols>
  <sheetData>
    <row r="1" spans="1:16" s="5" customFormat="1" ht="19">
      <c r="A1" s="449" t="s">
        <v>133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83"/>
      <c r="O1" s="83"/>
      <c r="P1" s="83"/>
    </row>
    <row r="2" spans="1:16" s="5" customFormat="1" ht="19.5" thickBot="1">
      <c r="E2" s="6"/>
      <c r="F2" s="6"/>
      <c r="G2" s="6"/>
      <c r="H2" s="7"/>
      <c r="I2" s="8"/>
      <c r="J2" s="8"/>
      <c r="K2" s="8"/>
      <c r="L2" s="8"/>
      <c r="M2" s="8"/>
      <c r="N2" s="8"/>
      <c r="O2" s="8"/>
      <c r="P2" s="8"/>
    </row>
    <row r="3" spans="1:16" ht="22.5" customHeight="1">
      <c r="A3" s="462" t="s">
        <v>353</v>
      </c>
      <c r="B3" s="463"/>
      <c r="C3" s="310">
        <f>J29+J43+J76+M30+M43+M49</f>
        <v>3531</v>
      </c>
      <c r="E3" s="406" t="s">
        <v>1</v>
      </c>
      <c r="F3" s="10" t="s">
        <v>352</v>
      </c>
      <c r="G3" s="11" t="s">
        <v>2</v>
      </c>
      <c r="H3" s="8"/>
      <c r="I3" s="58" t="s">
        <v>355</v>
      </c>
      <c r="J3" s="13" t="s">
        <v>2</v>
      </c>
      <c r="L3" s="58" t="s">
        <v>355</v>
      </c>
      <c r="M3" s="13" t="s">
        <v>2</v>
      </c>
    </row>
    <row r="4" spans="1:16" ht="12.5" thickBot="1">
      <c r="A4" s="456" t="s">
        <v>291</v>
      </c>
      <c r="B4" s="457"/>
      <c r="C4" s="312">
        <f>G18</f>
        <v>330</v>
      </c>
      <c r="E4" s="14">
        <v>1</v>
      </c>
      <c r="F4" s="15" t="s">
        <v>3</v>
      </c>
      <c r="G4" s="71">
        <v>70</v>
      </c>
      <c r="I4" s="17" t="s">
        <v>134</v>
      </c>
      <c r="J4" s="18"/>
      <c r="L4" s="19" t="s">
        <v>5</v>
      </c>
      <c r="M4" s="20"/>
    </row>
    <row r="5" spans="1:16" ht="15" customHeight="1" thickBot="1">
      <c r="A5" s="458" t="s">
        <v>289</v>
      </c>
      <c r="B5" s="459"/>
      <c r="C5" s="309">
        <f>C3+C4</f>
        <v>3861</v>
      </c>
      <c r="E5" s="14">
        <v>2</v>
      </c>
      <c r="F5" s="15" t="s">
        <v>6</v>
      </c>
      <c r="G5" s="71">
        <v>30</v>
      </c>
      <c r="H5" s="6">
        <v>1</v>
      </c>
      <c r="I5" s="21" t="s">
        <v>7</v>
      </c>
      <c r="J5" s="22">
        <v>72</v>
      </c>
      <c r="K5" s="8">
        <v>68</v>
      </c>
      <c r="L5" s="23" t="s">
        <v>8</v>
      </c>
      <c r="M5" s="419" t="s">
        <v>137</v>
      </c>
    </row>
    <row r="6" spans="1:16">
      <c r="E6" s="14">
        <v>3</v>
      </c>
      <c r="F6" s="15" t="s">
        <v>9</v>
      </c>
      <c r="G6" s="71">
        <v>50</v>
      </c>
      <c r="H6" s="6">
        <v>2</v>
      </c>
      <c r="I6" s="15" t="s">
        <v>10</v>
      </c>
      <c r="J6" s="16">
        <v>85</v>
      </c>
      <c r="K6" s="8">
        <v>69</v>
      </c>
      <c r="L6" s="31" t="s">
        <v>140</v>
      </c>
      <c r="M6" s="32">
        <v>30</v>
      </c>
    </row>
    <row r="7" spans="1:16">
      <c r="A7" s="8" t="s">
        <v>320</v>
      </c>
      <c r="E7" s="14">
        <v>4</v>
      </c>
      <c r="F7" s="15" t="s">
        <v>12</v>
      </c>
      <c r="G7" s="71">
        <v>20</v>
      </c>
      <c r="H7" s="6">
        <v>3</v>
      </c>
      <c r="I7" s="15" t="s">
        <v>13</v>
      </c>
      <c r="J7" s="16">
        <v>200</v>
      </c>
      <c r="K7" s="8">
        <v>70</v>
      </c>
      <c r="L7" s="25" t="s">
        <v>11</v>
      </c>
      <c r="M7" s="26">
        <v>5</v>
      </c>
    </row>
    <row r="8" spans="1:16">
      <c r="A8" s="427" t="s">
        <v>326</v>
      </c>
      <c r="B8" s="428" t="s">
        <v>321</v>
      </c>
      <c r="C8" s="428" t="s">
        <v>322</v>
      </c>
      <c r="E8" s="14">
        <v>5</v>
      </c>
      <c r="F8" s="15" t="s">
        <v>15</v>
      </c>
      <c r="G8" s="71">
        <v>5</v>
      </c>
      <c r="H8" s="6">
        <v>4</v>
      </c>
      <c r="I8" s="25" t="s">
        <v>16</v>
      </c>
      <c r="J8" s="26">
        <v>120</v>
      </c>
      <c r="K8" s="8">
        <v>71</v>
      </c>
      <c r="L8" s="25" t="s">
        <v>14</v>
      </c>
      <c r="M8" s="26">
        <v>30</v>
      </c>
    </row>
    <row r="9" spans="1:16">
      <c r="A9" s="427" t="s">
        <v>327</v>
      </c>
      <c r="B9" s="428" t="s">
        <v>323</v>
      </c>
      <c r="C9" s="428" t="s">
        <v>324</v>
      </c>
      <c r="E9" s="14">
        <v>6</v>
      </c>
      <c r="F9" s="15" t="s">
        <v>18</v>
      </c>
      <c r="G9" s="71">
        <v>20</v>
      </c>
      <c r="H9" s="6">
        <v>5</v>
      </c>
      <c r="I9" s="15" t="s">
        <v>19</v>
      </c>
      <c r="J9" s="16">
        <v>75</v>
      </c>
      <c r="K9" s="8">
        <v>72</v>
      </c>
      <c r="L9" s="15" t="s">
        <v>17</v>
      </c>
      <c r="M9" s="16">
        <v>5</v>
      </c>
    </row>
    <row r="10" spans="1:16" ht="12.5" thickBot="1">
      <c r="A10" s="441" t="s">
        <v>328</v>
      </c>
      <c r="B10" s="436" t="s">
        <v>329</v>
      </c>
      <c r="C10" s="436" t="s">
        <v>325</v>
      </c>
      <c r="E10" s="14">
        <v>7</v>
      </c>
      <c r="F10" s="15" t="s">
        <v>21</v>
      </c>
      <c r="G10" s="71">
        <v>5</v>
      </c>
      <c r="H10" s="6">
        <v>6</v>
      </c>
      <c r="I10" s="25" t="s">
        <v>22</v>
      </c>
      <c r="J10" s="26">
        <v>70</v>
      </c>
      <c r="K10" s="8">
        <v>73</v>
      </c>
      <c r="L10" s="15" t="s">
        <v>20</v>
      </c>
      <c r="M10" s="16">
        <v>10</v>
      </c>
    </row>
    <row r="11" spans="1:16" ht="12.5" thickBot="1">
      <c r="A11" s="442" t="s">
        <v>289</v>
      </c>
      <c r="B11" s="440" t="s">
        <v>345</v>
      </c>
      <c r="C11" s="438" t="s">
        <v>346</v>
      </c>
      <c r="E11" s="14">
        <v>8</v>
      </c>
      <c r="F11" s="15" t="s">
        <v>24</v>
      </c>
      <c r="G11" s="71">
        <v>50</v>
      </c>
      <c r="H11" s="6">
        <v>7</v>
      </c>
      <c r="I11" s="25" t="s">
        <v>25</v>
      </c>
      <c r="J11" s="26">
        <v>30</v>
      </c>
      <c r="K11" s="8">
        <v>74</v>
      </c>
      <c r="L11" s="15" t="s">
        <v>23</v>
      </c>
      <c r="M11" s="16">
        <v>10</v>
      </c>
    </row>
    <row r="12" spans="1:16">
      <c r="E12" s="14">
        <v>9</v>
      </c>
      <c r="F12" s="15" t="s">
        <v>27</v>
      </c>
      <c r="G12" s="71">
        <v>3</v>
      </c>
      <c r="H12" s="6">
        <v>8</v>
      </c>
      <c r="I12" s="15" t="s">
        <v>28</v>
      </c>
      <c r="J12" s="16">
        <v>20</v>
      </c>
      <c r="K12" s="8">
        <v>75</v>
      </c>
      <c r="L12" s="15" t="s">
        <v>26</v>
      </c>
      <c r="M12" s="16">
        <v>2</v>
      </c>
    </row>
    <row r="13" spans="1:16">
      <c r="E13" s="14">
        <v>10</v>
      </c>
      <c r="F13" s="15" t="s">
        <v>33</v>
      </c>
      <c r="G13" s="71">
        <v>50</v>
      </c>
      <c r="H13" s="6">
        <v>9</v>
      </c>
      <c r="I13" s="15" t="s">
        <v>31</v>
      </c>
      <c r="J13" s="16">
        <v>50</v>
      </c>
      <c r="K13" s="8">
        <v>76</v>
      </c>
      <c r="L13" s="15" t="s">
        <v>29</v>
      </c>
      <c r="M13" s="16">
        <v>10</v>
      </c>
    </row>
    <row r="14" spans="1:16">
      <c r="E14" s="14">
        <v>11</v>
      </c>
      <c r="F14" s="15" t="s">
        <v>36</v>
      </c>
      <c r="G14" s="71">
        <v>10</v>
      </c>
      <c r="H14" s="6">
        <v>10</v>
      </c>
      <c r="I14" s="25" t="s">
        <v>34</v>
      </c>
      <c r="J14" s="26">
        <v>40</v>
      </c>
      <c r="K14" s="8">
        <v>77</v>
      </c>
      <c r="L14" s="25" t="s">
        <v>32</v>
      </c>
      <c r="M14" s="26">
        <v>10</v>
      </c>
    </row>
    <row r="15" spans="1:16">
      <c r="E15" s="14">
        <v>12</v>
      </c>
      <c r="F15" s="15" t="s">
        <v>39</v>
      </c>
      <c r="G15" s="71">
        <v>15</v>
      </c>
      <c r="H15" s="6">
        <v>11</v>
      </c>
      <c r="I15" s="15" t="s">
        <v>37</v>
      </c>
      <c r="J15" s="16">
        <v>30</v>
      </c>
      <c r="K15" s="8">
        <v>78</v>
      </c>
      <c r="L15" s="15" t="s">
        <v>35</v>
      </c>
      <c r="M15" s="417" t="s">
        <v>137</v>
      </c>
    </row>
    <row r="16" spans="1:16">
      <c r="E16" s="14">
        <v>13</v>
      </c>
      <c r="F16" s="15" t="s">
        <v>42</v>
      </c>
      <c r="G16" s="71">
        <v>1</v>
      </c>
      <c r="H16" s="6">
        <v>12</v>
      </c>
      <c r="I16" s="15" t="s">
        <v>40</v>
      </c>
      <c r="J16" s="16">
        <v>5</v>
      </c>
      <c r="K16" s="8">
        <v>79</v>
      </c>
      <c r="L16" s="25" t="s">
        <v>38</v>
      </c>
      <c r="M16" s="26">
        <v>159</v>
      </c>
    </row>
    <row r="17" spans="5:13" ht="12.5" thickBot="1">
      <c r="E17" s="331">
        <v>14</v>
      </c>
      <c r="F17" s="37" t="s">
        <v>45</v>
      </c>
      <c r="G17" s="397">
        <v>1</v>
      </c>
      <c r="H17" s="6">
        <v>13</v>
      </c>
      <c r="I17" s="15" t="s">
        <v>43</v>
      </c>
      <c r="J17" s="16">
        <v>80</v>
      </c>
      <c r="K17" s="8">
        <v>80</v>
      </c>
      <c r="L17" s="25" t="s">
        <v>41</v>
      </c>
      <c r="M17" s="30">
        <v>60</v>
      </c>
    </row>
    <row r="18" spans="5:13" ht="12.5" thickBot="1">
      <c r="E18" s="450" t="s">
        <v>48</v>
      </c>
      <c r="F18" s="451"/>
      <c r="G18" s="332">
        <f>SUM(G4:G17)</f>
        <v>330</v>
      </c>
      <c r="H18" s="6">
        <v>14</v>
      </c>
      <c r="I18" s="25" t="s">
        <v>46</v>
      </c>
      <c r="J18" s="26">
        <v>50</v>
      </c>
      <c r="K18" s="8">
        <v>81</v>
      </c>
      <c r="L18" s="25" t="s">
        <v>138</v>
      </c>
      <c r="M18" s="77">
        <v>3</v>
      </c>
    </row>
    <row r="19" spans="5:13" s="28" customFormat="1">
      <c r="E19" s="8"/>
      <c r="F19" s="8"/>
      <c r="G19" s="8"/>
      <c r="H19" s="6">
        <v>15</v>
      </c>
      <c r="I19" s="15" t="s">
        <v>49</v>
      </c>
      <c r="J19" s="16">
        <v>5</v>
      </c>
      <c r="K19" s="8">
        <v>82</v>
      </c>
      <c r="L19" s="31" t="s">
        <v>44</v>
      </c>
      <c r="M19" s="32">
        <v>20</v>
      </c>
    </row>
    <row r="20" spans="5:13">
      <c r="E20" s="50"/>
      <c r="F20" s="272"/>
      <c r="G20" s="273"/>
      <c r="H20" s="6">
        <v>16</v>
      </c>
      <c r="I20" s="15" t="s">
        <v>51</v>
      </c>
      <c r="J20" s="16">
        <v>250</v>
      </c>
      <c r="K20" s="8">
        <v>83</v>
      </c>
      <c r="L20" s="15" t="s">
        <v>47</v>
      </c>
      <c r="M20" s="16">
        <v>10</v>
      </c>
    </row>
    <row r="21" spans="5:13">
      <c r="E21" s="460"/>
      <c r="F21" s="460"/>
      <c r="G21" s="36"/>
      <c r="H21" s="6">
        <v>17</v>
      </c>
      <c r="I21" s="15" t="s">
        <v>54</v>
      </c>
      <c r="J21" s="16">
        <v>3</v>
      </c>
      <c r="K21" s="8">
        <v>84</v>
      </c>
      <c r="L21" s="15" t="s">
        <v>50</v>
      </c>
      <c r="M21" s="16">
        <v>30</v>
      </c>
    </row>
    <row r="22" spans="5:13">
      <c r="E22" s="40"/>
      <c r="F22" s="40"/>
      <c r="G22" s="41"/>
      <c r="H22" s="6">
        <v>18</v>
      </c>
      <c r="I22" s="15" t="s">
        <v>57</v>
      </c>
      <c r="J22" s="16">
        <v>5</v>
      </c>
      <c r="K22" s="8">
        <v>85</v>
      </c>
      <c r="L22" s="15" t="s">
        <v>52</v>
      </c>
      <c r="M22" s="16">
        <v>130</v>
      </c>
    </row>
    <row r="23" spans="5:13">
      <c r="E23" s="461"/>
      <c r="F23" s="461"/>
      <c r="G23" s="36"/>
      <c r="H23" s="6">
        <v>19</v>
      </c>
      <c r="I23" s="15" t="s">
        <v>59</v>
      </c>
      <c r="J23" s="16">
        <v>9</v>
      </c>
      <c r="K23" s="8">
        <v>86</v>
      </c>
      <c r="L23" s="15" t="s">
        <v>58</v>
      </c>
      <c r="M23" s="16">
        <v>5</v>
      </c>
    </row>
    <row r="24" spans="5:13" ht="13.5" customHeight="1">
      <c r="F24" s="43"/>
      <c r="H24" s="6">
        <v>20</v>
      </c>
      <c r="I24" s="15" t="s">
        <v>61</v>
      </c>
      <c r="J24" s="16">
        <v>2</v>
      </c>
      <c r="K24" s="8">
        <v>87</v>
      </c>
      <c r="L24" s="15" t="s">
        <v>60</v>
      </c>
      <c r="M24" s="16">
        <v>25</v>
      </c>
    </row>
    <row r="25" spans="5:13" s="35" customFormat="1">
      <c r="E25" s="8"/>
      <c r="F25" s="45"/>
      <c r="G25" s="8"/>
      <c r="H25" s="6">
        <v>21</v>
      </c>
      <c r="I25" s="25" t="s">
        <v>63</v>
      </c>
      <c r="J25" s="26">
        <v>80</v>
      </c>
      <c r="K25" s="8">
        <v>88</v>
      </c>
      <c r="L25" s="15" t="s">
        <v>62</v>
      </c>
      <c r="M25" s="16">
        <v>15</v>
      </c>
    </row>
    <row r="26" spans="5:13">
      <c r="F26" s="46"/>
      <c r="H26" s="6">
        <v>22</v>
      </c>
      <c r="I26" s="29" t="s">
        <v>65</v>
      </c>
      <c r="J26" s="30">
        <v>5</v>
      </c>
      <c r="K26" s="8">
        <v>89</v>
      </c>
      <c r="L26" s="15" t="s">
        <v>64</v>
      </c>
      <c r="M26" s="16">
        <v>20</v>
      </c>
    </row>
    <row r="27" spans="5:13">
      <c r="H27" s="6">
        <v>23</v>
      </c>
      <c r="I27" s="29" t="s">
        <v>67</v>
      </c>
      <c r="J27" s="30">
        <v>10</v>
      </c>
      <c r="K27" s="8">
        <v>90</v>
      </c>
      <c r="L27" s="15" t="s">
        <v>66</v>
      </c>
      <c r="M27" s="16">
        <v>5</v>
      </c>
    </row>
    <row r="28" spans="5:13" ht="12.5" thickBot="1">
      <c r="H28" s="6">
        <v>24</v>
      </c>
      <c r="I28" s="29" t="s">
        <v>71</v>
      </c>
      <c r="J28" s="416" t="s">
        <v>137</v>
      </c>
      <c r="K28" s="8">
        <v>91</v>
      </c>
      <c r="L28" s="37" t="s">
        <v>68</v>
      </c>
      <c r="M28" s="38">
        <v>1</v>
      </c>
    </row>
    <row r="29" spans="5:13" ht="12.5" thickBot="1">
      <c r="G29" s="27"/>
      <c r="I29" s="318" t="s">
        <v>304</v>
      </c>
      <c r="J29" s="324">
        <f>SUM(J5:J28)</f>
        <v>1296</v>
      </c>
      <c r="K29" s="8">
        <v>92</v>
      </c>
      <c r="L29" s="37" t="s">
        <v>70</v>
      </c>
      <c r="M29" s="38">
        <v>5</v>
      </c>
    </row>
    <row r="30" spans="5:13" ht="12.5" thickBot="1">
      <c r="I30" s="44" t="s">
        <v>73</v>
      </c>
      <c r="K30" s="27"/>
      <c r="L30" s="319" t="s">
        <v>304</v>
      </c>
      <c r="M30" s="320">
        <f>SUM(M5:M29)</f>
        <v>600</v>
      </c>
    </row>
    <row r="31" spans="5:13">
      <c r="H31" s="6">
        <v>25</v>
      </c>
      <c r="I31" s="23" t="s">
        <v>75</v>
      </c>
      <c r="J31" s="24">
        <v>1</v>
      </c>
      <c r="K31" s="27"/>
      <c r="L31" s="325" t="s">
        <v>72</v>
      </c>
    </row>
    <row r="32" spans="5:13">
      <c r="H32" s="6">
        <v>26</v>
      </c>
      <c r="I32" s="15" t="s">
        <v>77</v>
      </c>
      <c r="J32" s="16">
        <v>50</v>
      </c>
      <c r="K32" s="27">
        <v>93</v>
      </c>
      <c r="L32" s="23" t="s">
        <v>74</v>
      </c>
      <c r="M32" s="24">
        <v>24</v>
      </c>
    </row>
    <row r="33" spans="5:13">
      <c r="H33" s="6">
        <v>27</v>
      </c>
      <c r="I33" s="15" t="s">
        <v>79</v>
      </c>
      <c r="J33" s="16">
        <v>5</v>
      </c>
      <c r="K33" s="8">
        <v>94</v>
      </c>
      <c r="L33" s="31" t="s">
        <v>139</v>
      </c>
      <c r="M33" s="32">
        <v>5</v>
      </c>
    </row>
    <row r="34" spans="5:13">
      <c r="H34" s="6">
        <v>28</v>
      </c>
      <c r="I34" s="15" t="s">
        <v>81</v>
      </c>
      <c r="J34" s="16">
        <v>15</v>
      </c>
      <c r="K34" s="27">
        <v>95</v>
      </c>
      <c r="L34" s="25" t="s">
        <v>76</v>
      </c>
      <c r="M34" s="26">
        <v>50</v>
      </c>
    </row>
    <row r="35" spans="5:13">
      <c r="H35" s="6">
        <v>29</v>
      </c>
      <c r="I35" s="15" t="s">
        <v>83</v>
      </c>
      <c r="J35" s="16">
        <v>50</v>
      </c>
      <c r="K35" s="8">
        <v>96</v>
      </c>
      <c r="L35" s="15" t="s">
        <v>78</v>
      </c>
      <c r="M35" s="16">
        <v>6</v>
      </c>
    </row>
    <row r="36" spans="5:13">
      <c r="H36" s="6">
        <v>30</v>
      </c>
      <c r="I36" s="48" t="s">
        <v>85</v>
      </c>
      <c r="J36" s="49">
        <v>80</v>
      </c>
      <c r="K36" s="27">
        <v>97</v>
      </c>
      <c r="L36" s="25" t="s">
        <v>80</v>
      </c>
      <c r="M36" s="26">
        <v>15</v>
      </c>
    </row>
    <row r="37" spans="5:13">
      <c r="H37" s="6">
        <v>31</v>
      </c>
      <c r="I37" s="25" t="s">
        <v>87</v>
      </c>
      <c r="J37" s="26">
        <v>30</v>
      </c>
      <c r="K37" s="8">
        <v>98</v>
      </c>
      <c r="L37" s="15" t="s">
        <v>82</v>
      </c>
      <c r="M37" s="16">
        <v>35</v>
      </c>
    </row>
    <row r="38" spans="5:13">
      <c r="H38" s="6">
        <v>32</v>
      </c>
      <c r="I38" s="15" t="s">
        <v>89</v>
      </c>
      <c r="J38" s="16">
        <v>5</v>
      </c>
      <c r="K38" s="27">
        <v>99</v>
      </c>
      <c r="L38" s="15" t="s">
        <v>84</v>
      </c>
      <c r="M38" s="16">
        <v>30</v>
      </c>
    </row>
    <row r="39" spans="5:13">
      <c r="H39" s="6">
        <v>33</v>
      </c>
      <c r="I39" s="37" t="s">
        <v>91</v>
      </c>
      <c r="J39" s="418" t="s">
        <v>137</v>
      </c>
      <c r="K39" s="8">
        <v>100</v>
      </c>
      <c r="L39" s="15" t="s">
        <v>86</v>
      </c>
      <c r="M39" s="16">
        <v>10</v>
      </c>
    </row>
    <row r="40" spans="5:13">
      <c r="H40" s="6">
        <v>34</v>
      </c>
      <c r="I40" s="37" t="s">
        <v>93</v>
      </c>
      <c r="J40" s="76">
        <v>30</v>
      </c>
      <c r="K40" s="27">
        <v>101</v>
      </c>
      <c r="L40" s="15" t="s">
        <v>88</v>
      </c>
      <c r="M40" s="16">
        <v>6</v>
      </c>
    </row>
    <row r="41" spans="5:13">
      <c r="H41" s="6">
        <v>35</v>
      </c>
      <c r="I41" s="37" t="s">
        <v>95</v>
      </c>
      <c r="J41" s="418" t="s">
        <v>137</v>
      </c>
      <c r="K41" s="8">
        <v>102</v>
      </c>
      <c r="L41" s="37" t="s">
        <v>90</v>
      </c>
      <c r="M41" s="38">
        <v>5</v>
      </c>
    </row>
    <row r="42" spans="5:13" s="28" customFormat="1" ht="12.5" thickBot="1">
      <c r="E42" s="8"/>
      <c r="F42" s="8"/>
      <c r="G42" s="8"/>
      <c r="H42" s="6">
        <v>36</v>
      </c>
      <c r="I42" s="37" t="s">
        <v>97</v>
      </c>
      <c r="J42" s="418" t="s">
        <v>137</v>
      </c>
      <c r="K42" s="27">
        <v>103</v>
      </c>
      <c r="L42" s="323" t="s">
        <v>92</v>
      </c>
      <c r="M42" s="418" t="s">
        <v>137</v>
      </c>
    </row>
    <row r="43" spans="5:13" ht="12.5" thickBot="1">
      <c r="H43" s="8"/>
      <c r="I43" s="319" t="s">
        <v>304</v>
      </c>
      <c r="J43" s="324">
        <f>SUM(J31:J42)</f>
        <v>266</v>
      </c>
      <c r="K43" s="50"/>
      <c r="L43" s="313" t="s">
        <v>304</v>
      </c>
      <c r="M43" s="320">
        <f>SUM(M32:M42)</f>
        <v>186</v>
      </c>
    </row>
    <row r="44" spans="5:13">
      <c r="H44" s="8"/>
      <c r="I44" s="44" t="s">
        <v>99</v>
      </c>
      <c r="K44" s="35"/>
      <c r="L44" s="44" t="s">
        <v>94</v>
      </c>
    </row>
    <row r="45" spans="5:13">
      <c r="H45" s="8">
        <v>37</v>
      </c>
      <c r="I45" s="23" t="s">
        <v>101</v>
      </c>
      <c r="J45" s="24">
        <v>30</v>
      </c>
      <c r="K45" s="8">
        <v>104</v>
      </c>
      <c r="L45" s="21" t="s">
        <v>96</v>
      </c>
      <c r="M45" s="22">
        <v>3</v>
      </c>
    </row>
    <row r="46" spans="5:13" ht="13.5" customHeight="1">
      <c r="H46" s="8">
        <v>38</v>
      </c>
      <c r="I46" s="15" t="s">
        <v>103</v>
      </c>
      <c r="J46" s="16">
        <v>120</v>
      </c>
      <c r="K46" s="8">
        <v>105</v>
      </c>
      <c r="L46" s="15" t="s">
        <v>98</v>
      </c>
      <c r="M46" s="16">
        <v>10</v>
      </c>
    </row>
    <row r="47" spans="5:13" s="35" customFormat="1">
      <c r="E47" s="8"/>
      <c r="F47" s="8"/>
      <c r="G47" s="8"/>
      <c r="H47" s="8">
        <v>39</v>
      </c>
      <c r="I47" s="15" t="s">
        <v>104</v>
      </c>
      <c r="J47" s="16">
        <v>400</v>
      </c>
      <c r="K47" s="8">
        <v>106</v>
      </c>
      <c r="L47" s="15" t="s">
        <v>100</v>
      </c>
      <c r="M47" s="16">
        <v>10</v>
      </c>
    </row>
    <row r="48" spans="5:13" ht="12.5" thickBot="1">
      <c r="H48" s="8">
        <v>40</v>
      </c>
      <c r="I48" s="15" t="s">
        <v>105</v>
      </c>
      <c r="J48" s="16">
        <v>60</v>
      </c>
      <c r="K48" s="8">
        <v>107</v>
      </c>
      <c r="L48" s="37" t="s">
        <v>312</v>
      </c>
      <c r="M48" s="38">
        <v>3</v>
      </c>
    </row>
    <row r="49" spans="5:13" ht="12.5" thickBot="1">
      <c r="H49" s="8">
        <v>41</v>
      </c>
      <c r="I49" s="15" t="s">
        <v>106</v>
      </c>
      <c r="J49" s="16">
        <v>20</v>
      </c>
      <c r="L49" s="326" t="s">
        <v>304</v>
      </c>
      <c r="M49" s="320">
        <f>SUM(M45:M48)</f>
        <v>26</v>
      </c>
    </row>
    <row r="50" spans="5:13" ht="13.5" customHeight="1">
      <c r="H50" s="8">
        <v>42</v>
      </c>
      <c r="I50" s="15" t="s">
        <v>107</v>
      </c>
      <c r="J50" s="16">
        <v>100</v>
      </c>
      <c r="K50" s="45"/>
    </row>
    <row r="51" spans="5:13">
      <c r="H51" s="8">
        <v>43</v>
      </c>
      <c r="I51" s="15" t="s">
        <v>108</v>
      </c>
      <c r="J51" s="16">
        <v>50</v>
      </c>
      <c r="L51" s="50"/>
      <c r="M51" s="51"/>
    </row>
    <row r="52" spans="5:13" ht="13.5" customHeight="1">
      <c r="H52" s="8">
        <v>44</v>
      </c>
      <c r="I52" s="15" t="s">
        <v>109</v>
      </c>
      <c r="J52" s="16">
        <v>30</v>
      </c>
    </row>
    <row r="53" spans="5:13">
      <c r="H53" s="8">
        <v>45</v>
      </c>
      <c r="I53" s="15" t="s">
        <v>110</v>
      </c>
      <c r="J53" s="16">
        <v>10</v>
      </c>
    </row>
    <row r="54" spans="5:13" ht="12" customHeight="1">
      <c r="H54" s="8">
        <v>46</v>
      </c>
      <c r="I54" s="15" t="s">
        <v>111</v>
      </c>
      <c r="J54" s="16">
        <v>80</v>
      </c>
    </row>
    <row r="55" spans="5:13">
      <c r="H55" s="8">
        <v>47</v>
      </c>
      <c r="I55" s="15" t="s">
        <v>112</v>
      </c>
      <c r="J55" s="417" t="s">
        <v>137</v>
      </c>
    </row>
    <row r="56" spans="5:13">
      <c r="H56" s="8">
        <v>48</v>
      </c>
      <c r="I56" s="15" t="s">
        <v>113</v>
      </c>
      <c r="J56" s="16">
        <v>10</v>
      </c>
    </row>
    <row r="57" spans="5:13">
      <c r="H57" s="8">
        <v>49</v>
      </c>
      <c r="I57" s="15" t="s">
        <v>114</v>
      </c>
      <c r="J57" s="16">
        <v>5</v>
      </c>
    </row>
    <row r="58" spans="5:13">
      <c r="H58" s="8">
        <v>50</v>
      </c>
      <c r="I58" s="15" t="s">
        <v>115</v>
      </c>
      <c r="J58" s="16">
        <v>20</v>
      </c>
    </row>
    <row r="59" spans="5:13" ht="19">
      <c r="E59" s="53"/>
      <c r="F59" s="53"/>
      <c r="G59" s="53"/>
      <c r="H59" s="8">
        <v>51</v>
      </c>
      <c r="I59" s="15" t="s">
        <v>116</v>
      </c>
      <c r="J59" s="16">
        <v>50</v>
      </c>
    </row>
    <row r="60" spans="5:13">
      <c r="H60" s="8">
        <v>52</v>
      </c>
      <c r="I60" s="52" t="s">
        <v>117</v>
      </c>
      <c r="J60" s="16">
        <v>10</v>
      </c>
    </row>
    <row r="61" spans="5:13">
      <c r="H61" s="8">
        <v>53</v>
      </c>
      <c r="I61" s="15" t="s">
        <v>118</v>
      </c>
      <c r="J61" s="16">
        <v>10</v>
      </c>
    </row>
    <row r="62" spans="5:13">
      <c r="H62" s="8">
        <v>54</v>
      </c>
      <c r="I62" s="15" t="s">
        <v>119</v>
      </c>
      <c r="J62" s="16">
        <v>5</v>
      </c>
    </row>
    <row r="63" spans="5:13" ht="12" customHeight="1">
      <c r="H63" s="8">
        <v>55</v>
      </c>
      <c r="I63" s="15" t="s">
        <v>120</v>
      </c>
      <c r="J63" s="16">
        <v>1</v>
      </c>
      <c r="K63" s="27"/>
    </row>
    <row r="64" spans="5:13">
      <c r="H64" s="8">
        <v>56</v>
      </c>
      <c r="I64" s="15" t="s">
        <v>121</v>
      </c>
      <c r="J64" s="16">
        <v>50</v>
      </c>
      <c r="K64" s="27"/>
    </row>
    <row r="65" spans="5:13" ht="19">
      <c r="H65" s="8">
        <v>57</v>
      </c>
      <c r="I65" s="15" t="s">
        <v>122</v>
      </c>
      <c r="J65" s="16">
        <v>5</v>
      </c>
      <c r="K65" s="53"/>
    </row>
    <row r="66" spans="5:13">
      <c r="H66" s="8">
        <v>58</v>
      </c>
      <c r="I66" s="15" t="s">
        <v>123</v>
      </c>
      <c r="J66" s="417" t="s">
        <v>137</v>
      </c>
    </row>
    <row r="67" spans="5:13">
      <c r="H67" s="8">
        <v>59</v>
      </c>
      <c r="I67" s="15" t="s">
        <v>124</v>
      </c>
      <c r="J67" s="417" t="s">
        <v>137</v>
      </c>
    </row>
    <row r="68" spans="5:13" ht="19">
      <c r="H68" s="8">
        <v>60</v>
      </c>
      <c r="I68" s="15" t="s">
        <v>125</v>
      </c>
      <c r="J68" s="16">
        <v>25</v>
      </c>
      <c r="L68" s="53"/>
    </row>
    <row r="69" spans="5:13">
      <c r="H69" s="8">
        <v>61</v>
      </c>
      <c r="I69" s="15" t="s">
        <v>126</v>
      </c>
      <c r="J69" s="16">
        <v>50</v>
      </c>
    </row>
    <row r="70" spans="5:13">
      <c r="H70" s="8">
        <v>62</v>
      </c>
      <c r="I70" s="37" t="s">
        <v>127</v>
      </c>
      <c r="J70" s="38">
        <v>6</v>
      </c>
    </row>
    <row r="71" spans="5:13" ht="14">
      <c r="E71" s="54"/>
      <c r="F71" s="54"/>
      <c r="G71" s="54"/>
      <c r="H71" s="8">
        <v>63</v>
      </c>
      <c r="I71" s="37" t="s">
        <v>128</v>
      </c>
      <c r="J71" s="38">
        <v>0</v>
      </c>
    </row>
    <row r="72" spans="5:13" ht="14">
      <c r="E72" s="54"/>
      <c r="F72" s="54"/>
      <c r="G72" s="54"/>
      <c r="H72" s="8">
        <v>64</v>
      </c>
      <c r="I72" s="37" t="s">
        <v>129</v>
      </c>
      <c r="J72" s="38">
        <v>10</v>
      </c>
    </row>
    <row r="73" spans="5:13" ht="14">
      <c r="E73" s="54"/>
      <c r="F73" s="54"/>
      <c r="G73" s="54"/>
      <c r="H73" s="8">
        <v>65</v>
      </c>
      <c r="I73" s="37" t="s">
        <v>130</v>
      </c>
      <c r="J73" s="38">
        <v>0</v>
      </c>
    </row>
    <row r="74" spans="5:13" ht="14">
      <c r="E74" s="54"/>
      <c r="F74" s="54"/>
      <c r="G74" s="54"/>
      <c r="H74" s="8">
        <v>66</v>
      </c>
      <c r="I74" s="37" t="s">
        <v>131</v>
      </c>
      <c r="J74" s="418" t="s">
        <v>137</v>
      </c>
    </row>
    <row r="75" spans="5:13" ht="14.5" thickBot="1">
      <c r="E75" s="54"/>
      <c r="F75" s="54"/>
      <c r="G75" s="54"/>
      <c r="H75" s="8">
        <v>67</v>
      </c>
      <c r="I75" s="37" t="s">
        <v>132</v>
      </c>
      <c r="J75" s="418" t="s">
        <v>137</v>
      </c>
    </row>
    <row r="76" spans="5:13" ht="14.5" thickBot="1">
      <c r="E76" s="54"/>
      <c r="F76" s="54"/>
      <c r="G76" s="54"/>
      <c r="I76" s="319" t="s">
        <v>304</v>
      </c>
      <c r="J76" s="320">
        <f>SUM(J45:J75)</f>
        <v>1157</v>
      </c>
    </row>
    <row r="77" spans="5:13" ht="14">
      <c r="E77" s="54"/>
      <c r="F77" s="54"/>
      <c r="G77" s="54"/>
      <c r="H77" s="54"/>
      <c r="I77" s="54"/>
      <c r="J77" s="54"/>
      <c r="K77" s="54"/>
    </row>
    <row r="78" spans="5:13" ht="14">
      <c r="E78" s="54"/>
      <c r="F78" s="54"/>
      <c r="G78" s="54"/>
      <c r="H78" s="54"/>
      <c r="I78" s="54"/>
      <c r="J78" s="54"/>
      <c r="K78" s="54"/>
    </row>
    <row r="79" spans="5:13" ht="14">
      <c r="E79" s="54"/>
      <c r="F79" s="54"/>
      <c r="G79" s="54"/>
      <c r="H79" s="54"/>
      <c r="I79" s="54"/>
      <c r="J79" s="54"/>
      <c r="K79" s="54"/>
      <c r="L79" s="54"/>
      <c r="M79" s="54"/>
    </row>
    <row r="80" spans="5:13" ht="14">
      <c r="E80" s="54"/>
      <c r="F80" s="54"/>
      <c r="G80" s="54"/>
      <c r="H80" s="54"/>
      <c r="I80" s="54"/>
      <c r="J80" s="54"/>
      <c r="K80" s="54"/>
      <c r="L80" s="54"/>
      <c r="M80" s="54"/>
    </row>
    <row r="81" spans="5:13" ht="14">
      <c r="E81" s="56"/>
      <c r="F81" s="56"/>
      <c r="G81" s="56"/>
      <c r="H81" s="54"/>
      <c r="I81" s="54"/>
      <c r="J81" s="54"/>
      <c r="K81" s="54"/>
      <c r="L81" s="54"/>
      <c r="M81" s="54"/>
    </row>
    <row r="82" spans="5:13" ht="14">
      <c r="E82" s="54"/>
      <c r="F82" s="54"/>
      <c r="G82" s="54"/>
      <c r="H82" s="54"/>
      <c r="I82" s="54"/>
      <c r="J82" s="54"/>
      <c r="K82" s="54"/>
      <c r="L82" s="54"/>
      <c r="M82" s="54"/>
    </row>
    <row r="83" spans="5:13" ht="14">
      <c r="H83" s="54"/>
      <c r="I83" s="54"/>
      <c r="J83" s="54"/>
      <c r="K83" s="54"/>
      <c r="L83" s="54"/>
      <c r="M83" s="54"/>
    </row>
    <row r="84" spans="5:13" ht="14">
      <c r="H84" s="54"/>
      <c r="I84" s="54"/>
      <c r="J84" s="54"/>
      <c r="K84" s="54"/>
      <c r="L84" s="54"/>
      <c r="M84" s="54"/>
    </row>
    <row r="85" spans="5:13" ht="14">
      <c r="H85" s="54"/>
      <c r="I85" s="54"/>
      <c r="J85" s="54"/>
      <c r="K85" s="54"/>
      <c r="L85" s="54"/>
      <c r="M85" s="54"/>
    </row>
    <row r="86" spans="5:13" ht="14">
      <c r="H86" s="54"/>
      <c r="I86" s="54"/>
      <c r="J86" s="54"/>
      <c r="K86" s="54"/>
      <c r="L86" s="54"/>
      <c r="M86" s="54"/>
    </row>
    <row r="87" spans="5:13" ht="14">
      <c r="H87" s="56"/>
      <c r="I87" s="56"/>
      <c r="J87" s="56"/>
      <c r="K87" s="56"/>
      <c r="L87" s="54"/>
      <c r="M87" s="54"/>
    </row>
    <row r="88" spans="5:13" ht="14">
      <c r="H88" s="54"/>
      <c r="I88" s="54"/>
      <c r="J88" s="54"/>
      <c r="K88" s="54"/>
      <c r="L88" s="54"/>
      <c r="M88" s="54"/>
    </row>
    <row r="89" spans="5:13" ht="14">
      <c r="L89" s="56"/>
      <c r="M89" s="56"/>
    </row>
    <row r="90" spans="5:13" ht="14">
      <c r="L90" s="54"/>
      <c r="M90" s="54"/>
    </row>
  </sheetData>
  <sheetProtection algorithmName="SHA-512" hashValue="WI74jyImnLehuKof9xw9HWLwNlx6oXaOgjch41skLpkT8ZSEklFHtuJ5ESPxL16OnNRx/l+0XlBDZvCE0GRcWw==" saltValue="+obW6R/IFlpzpqcmEnxzuA==" spinCount="100000" sheet="1" formatCells="0" formatColumns="0" formatRows="0" insertColumns="0" insertRows="0" insertHyperlinks="0" deleteColumns="0" deleteRows="0" sort="0" autoFilter="0" pivotTables="0"/>
  <mergeCells count="7">
    <mergeCell ref="E18:F18"/>
    <mergeCell ref="E21:F21"/>
    <mergeCell ref="E23:F23"/>
    <mergeCell ref="A1:M1"/>
    <mergeCell ref="A3:B3"/>
    <mergeCell ref="A4:B4"/>
    <mergeCell ref="A5:B5"/>
  </mergeCells>
  <phoneticPr fontId="3"/>
  <pageMargins left="0.7" right="0.7" top="0.75" bottom="0.75" header="0.3" footer="0.3"/>
  <pageSetup paperSize="9" scale="56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151"/>
  <sheetViews>
    <sheetView zoomScaleNormal="100" workbookViewId="0">
      <selection activeCell="J6" sqref="J6"/>
    </sheetView>
  </sheetViews>
  <sheetFormatPr defaultColWidth="8.25" defaultRowHeight="13"/>
  <cols>
    <col min="1" max="1" width="17.58203125" style="63" customWidth="1"/>
    <col min="2" max="2" width="7.33203125" style="63" customWidth="1"/>
    <col min="3" max="3" width="7.25" style="63" customWidth="1"/>
    <col min="4" max="4" width="2.5" style="63" customWidth="1"/>
    <col min="5" max="5" width="7.58203125" style="63" customWidth="1"/>
    <col min="6" max="6" width="18.83203125" style="63" customWidth="1"/>
    <col min="7" max="7" width="7" style="63" customWidth="1"/>
    <col min="8" max="8" width="3.75" style="63" customWidth="1"/>
    <col min="9" max="9" width="21.75" style="63" customWidth="1"/>
    <col min="10" max="10" width="7" style="63" customWidth="1"/>
    <col min="11" max="11" width="3.75" style="63" customWidth="1"/>
    <col min="12" max="12" width="21.33203125" style="63" customWidth="1"/>
    <col min="13" max="13" width="7" style="63" customWidth="1"/>
    <col min="14" max="260" width="8.25" style="63"/>
    <col min="261" max="261" width="3.25" style="63" customWidth="1"/>
    <col min="262" max="262" width="18.83203125" style="63" customWidth="1"/>
    <col min="263" max="263" width="7" style="63" customWidth="1"/>
    <col min="264" max="264" width="17.5" style="63" customWidth="1"/>
    <col min="265" max="265" width="18.83203125" style="63" customWidth="1"/>
    <col min="266" max="266" width="7" style="63" customWidth="1"/>
    <col min="267" max="267" width="8.25" style="63"/>
    <col min="268" max="268" width="18.83203125" style="63" customWidth="1"/>
    <col min="269" max="269" width="7" style="63" customWidth="1"/>
    <col min="270" max="516" width="8.25" style="63"/>
    <col min="517" max="517" width="3.25" style="63" customWidth="1"/>
    <col min="518" max="518" width="18.83203125" style="63" customWidth="1"/>
    <col min="519" max="519" width="7" style="63" customWidth="1"/>
    <col min="520" max="520" width="17.5" style="63" customWidth="1"/>
    <col min="521" max="521" width="18.83203125" style="63" customWidth="1"/>
    <col min="522" max="522" width="7" style="63" customWidth="1"/>
    <col min="523" max="523" width="8.25" style="63"/>
    <col min="524" max="524" width="18.83203125" style="63" customWidth="1"/>
    <col min="525" max="525" width="7" style="63" customWidth="1"/>
    <col min="526" max="772" width="8.25" style="63"/>
    <col min="773" max="773" width="3.25" style="63" customWidth="1"/>
    <col min="774" max="774" width="18.83203125" style="63" customWidth="1"/>
    <col min="775" max="775" width="7" style="63" customWidth="1"/>
    <col min="776" max="776" width="17.5" style="63" customWidth="1"/>
    <col min="777" max="777" width="18.83203125" style="63" customWidth="1"/>
    <col min="778" max="778" width="7" style="63" customWidth="1"/>
    <col min="779" max="779" width="8.25" style="63"/>
    <col min="780" max="780" width="18.83203125" style="63" customWidth="1"/>
    <col min="781" max="781" width="7" style="63" customWidth="1"/>
    <col min="782" max="1028" width="8.25" style="63"/>
    <col min="1029" max="1029" width="3.25" style="63" customWidth="1"/>
    <col min="1030" max="1030" width="18.83203125" style="63" customWidth="1"/>
    <col min="1031" max="1031" width="7" style="63" customWidth="1"/>
    <col min="1032" max="1032" width="17.5" style="63" customWidth="1"/>
    <col min="1033" max="1033" width="18.83203125" style="63" customWidth="1"/>
    <col min="1034" max="1034" width="7" style="63" customWidth="1"/>
    <col min="1035" max="1035" width="8.25" style="63"/>
    <col min="1036" max="1036" width="18.83203125" style="63" customWidth="1"/>
    <col min="1037" max="1037" width="7" style="63" customWidth="1"/>
    <col min="1038" max="1284" width="8.25" style="63"/>
    <col min="1285" max="1285" width="3.25" style="63" customWidth="1"/>
    <col min="1286" max="1286" width="18.83203125" style="63" customWidth="1"/>
    <col min="1287" max="1287" width="7" style="63" customWidth="1"/>
    <col min="1288" max="1288" width="17.5" style="63" customWidth="1"/>
    <col min="1289" max="1289" width="18.83203125" style="63" customWidth="1"/>
    <col min="1290" max="1290" width="7" style="63" customWidth="1"/>
    <col min="1291" max="1291" width="8.25" style="63"/>
    <col min="1292" max="1292" width="18.83203125" style="63" customWidth="1"/>
    <col min="1293" max="1293" width="7" style="63" customWidth="1"/>
    <col min="1294" max="1540" width="8.25" style="63"/>
    <col min="1541" max="1541" width="3.25" style="63" customWidth="1"/>
    <col min="1542" max="1542" width="18.83203125" style="63" customWidth="1"/>
    <col min="1543" max="1543" width="7" style="63" customWidth="1"/>
    <col min="1544" max="1544" width="17.5" style="63" customWidth="1"/>
    <col min="1545" max="1545" width="18.83203125" style="63" customWidth="1"/>
    <col min="1546" max="1546" width="7" style="63" customWidth="1"/>
    <col min="1547" max="1547" width="8.25" style="63"/>
    <col min="1548" max="1548" width="18.83203125" style="63" customWidth="1"/>
    <col min="1549" max="1549" width="7" style="63" customWidth="1"/>
    <col min="1550" max="1796" width="8.25" style="63"/>
    <col min="1797" max="1797" width="3.25" style="63" customWidth="1"/>
    <col min="1798" max="1798" width="18.83203125" style="63" customWidth="1"/>
    <col min="1799" max="1799" width="7" style="63" customWidth="1"/>
    <col min="1800" max="1800" width="17.5" style="63" customWidth="1"/>
    <col min="1801" max="1801" width="18.83203125" style="63" customWidth="1"/>
    <col min="1802" max="1802" width="7" style="63" customWidth="1"/>
    <col min="1803" max="1803" width="8.25" style="63"/>
    <col min="1804" max="1804" width="18.83203125" style="63" customWidth="1"/>
    <col min="1805" max="1805" width="7" style="63" customWidth="1"/>
    <col min="1806" max="2052" width="8.25" style="63"/>
    <col min="2053" max="2053" width="3.25" style="63" customWidth="1"/>
    <col min="2054" max="2054" width="18.83203125" style="63" customWidth="1"/>
    <col min="2055" max="2055" width="7" style="63" customWidth="1"/>
    <col min="2056" max="2056" width="17.5" style="63" customWidth="1"/>
    <col min="2057" max="2057" width="18.83203125" style="63" customWidth="1"/>
    <col min="2058" max="2058" width="7" style="63" customWidth="1"/>
    <col min="2059" max="2059" width="8.25" style="63"/>
    <col min="2060" max="2060" width="18.83203125" style="63" customWidth="1"/>
    <col min="2061" max="2061" width="7" style="63" customWidth="1"/>
    <col min="2062" max="2308" width="8.25" style="63"/>
    <col min="2309" max="2309" width="3.25" style="63" customWidth="1"/>
    <col min="2310" max="2310" width="18.83203125" style="63" customWidth="1"/>
    <col min="2311" max="2311" width="7" style="63" customWidth="1"/>
    <col min="2312" max="2312" width="17.5" style="63" customWidth="1"/>
    <col min="2313" max="2313" width="18.83203125" style="63" customWidth="1"/>
    <col min="2314" max="2314" width="7" style="63" customWidth="1"/>
    <col min="2315" max="2315" width="8.25" style="63"/>
    <col min="2316" max="2316" width="18.83203125" style="63" customWidth="1"/>
    <col min="2317" max="2317" width="7" style="63" customWidth="1"/>
    <col min="2318" max="2564" width="8.25" style="63"/>
    <col min="2565" max="2565" width="3.25" style="63" customWidth="1"/>
    <col min="2566" max="2566" width="18.83203125" style="63" customWidth="1"/>
    <col min="2567" max="2567" width="7" style="63" customWidth="1"/>
    <col min="2568" max="2568" width="17.5" style="63" customWidth="1"/>
    <col min="2569" max="2569" width="18.83203125" style="63" customWidth="1"/>
    <col min="2570" max="2570" width="7" style="63" customWidth="1"/>
    <col min="2571" max="2571" width="8.25" style="63"/>
    <col min="2572" max="2572" width="18.83203125" style="63" customWidth="1"/>
    <col min="2573" max="2573" width="7" style="63" customWidth="1"/>
    <col min="2574" max="2820" width="8.25" style="63"/>
    <col min="2821" max="2821" width="3.25" style="63" customWidth="1"/>
    <col min="2822" max="2822" width="18.83203125" style="63" customWidth="1"/>
    <col min="2823" max="2823" width="7" style="63" customWidth="1"/>
    <col min="2824" max="2824" width="17.5" style="63" customWidth="1"/>
    <col min="2825" max="2825" width="18.83203125" style="63" customWidth="1"/>
    <col min="2826" max="2826" width="7" style="63" customWidth="1"/>
    <col min="2827" max="2827" width="8.25" style="63"/>
    <col min="2828" max="2828" width="18.83203125" style="63" customWidth="1"/>
    <col min="2829" max="2829" width="7" style="63" customWidth="1"/>
    <col min="2830" max="3076" width="8.25" style="63"/>
    <col min="3077" max="3077" width="3.25" style="63" customWidth="1"/>
    <col min="3078" max="3078" width="18.83203125" style="63" customWidth="1"/>
    <col min="3079" max="3079" width="7" style="63" customWidth="1"/>
    <col min="3080" max="3080" width="17.5" style="63" customWidth="1"/>
    <col min="3081" max="3081" width="18.83203125" style="63" customWidth="1"/>
    <col min="3082" max="3082" width="7" style="63" customWidth="1"/>
    <col min="3083" max="3083" width="8.25" style="63"/>
    <col min="3084" max="3084" width="18.83203125" style="63" customWidth="1"/>
    <col min="3085" max="3085" width="7" style="63" customWidth="1"/>
    <col min="3086" max="3332" width="8.25" style="63"/>
    <col min="3333" max="3333" width="3.25" style="63" customWidth="1"/>
    <col min="3334" max="3334" width="18.83203125" style="63" customWidth="1"/>
    <col min="3335" max="3335" width="7" style="63" customWidth="1"/>
    <col min="3336" max="3336" width="17.5" style="63" customWidth="1"/>
    <col min="3337" max="3337" width="18.83203125" style="63" customWidth="1"/>
    <col min="3338" max="3338" width="7" style="63" customWidth="1"/>
    <col min="3339" max="3339" width="8.25" style="63"/>
    <col min="3340" max="3340" width="18.83203125" style="63" customWidth="1"/>
    <col min="3341" max="3341" width="7" style="63" customWidth="1"/>
    <col min="3342" max="3588" width="8.25" style="63"/>
    <col min="3589" max="3589" width="3.25" style="63" customWidth="1"/>
    <col min="3590" max="3590" width="18.83203125" style="63" customWidth="1"/>
    <col min="3591" max="3591" width="7" style="63" customWidth="1"/>
    <col min="3592" max="3592" width="17.5" style="63" customWidth="1"/>
    <col min="3593" max="3593" width="18.83203125" style="63" customWidth="1"/>
    <col min="3594" max="3594" width="7" style="63" customWidth="1"/>
    <col min="3595" max="3595" width="8.25" style="63"/>
    <col min="3596" max="3596" width="18.83203125" style="63" customWidth="1"/>
    <col min="3597" max="3597" width="7" style="63" customWidth="1"/>
    <col min="3598" max="3844" width="8.25" style="63"/>
    <col min="3845" max="3845" width="3.25" style="63" customWidth="1"/>
    <col min="3846" max="3846" width="18.83203125" style="63" customWidth="1"/>
    <col min="3847" max="3847" width="7" style="63" customWidth="1"/>
    <col min="3848" max="3848" width="17.5" style="63" customWidth="1"/>
    <col min="3849" max="3849" width="18.83203125" style="63" customWidth="1"/>
    <col min="3850" max="3850" width="7" style="63" customWidth="1"/>
    <col min="3851" max="3851" width="8.25" style="63"/>
    <col min="3852" max="3852" width="18.83203125" style="63" customWidth="1"/>
    <col min="3853" max="3853" width="7" style="63" customWidth="1"/>
    <col min="3854" max="4100" width="8.25" style="63"/>
    <col min="4101" max="4101" width="3.25" style="63" customWidth="1"/>
    <col min="4102" max="4102" width="18.83203125" style="63" customWidth="1"/>
    <col min="4103" max="4103" width="7" style="63" customWidth="1"/>
    <col min="4104" max="4104" width="17.5" style="63" customWidth="1"/>
    <col min="4105" max="4105" width="18.83203125" style="63" customWidth="1"/>
    <col min="4106" max="4106" width="7" style="63" customWidth="1"/>
    <col min="4107" max="4107" width="8.25" style="63"/>
    <col min="4108" max="4108" width="18.83203125" style="63" customWidth="1"/>
    <col min="4109" max="4109" width="7" style="63" customWidth="1"/>
    <col min="4110" max="4356" width="8.25" style="63"/>
    <col min="4357" max="4357" width="3.25" style="63" customWidth="1"/>
    <col min="4358" max="4358" width="18.83203125" style="63" customWidth="1"/>
    <col min="4359" max="4359" width="7" style="63" customWidth="1"/>
    <col min="4360" max="4360" width="17.5" style="63" customWidth="1"/>
    <col min="4361" max="4361" width="18.83203125" style="63" customWidth="1"/>
    <col min="4362" max="4362" width="7" style="63" customWidth="1"/>
    <col min="4363" max="4363" width="8.25" style="63"/>
    <col min="4364" max="4364" width="18.83203125" style="63" customWidth="1"/>
    <col min="4365" max="4365" width="7" style="63" customWidth="1"/>
    <col min="4366" max="4612" width="8.25" style="63"/>
    <col min="4613" max="4613" width="3.25" style="63" customWidth="1"/>
    <col min="4614" max="4614" width="18.83203125" style="63" customWidth="1"/>
    <col min="4615" max="4615" width="7" style="63" customWidth="1"/>
    <col min="4616" max="4616" width="17.5" style="63" customWidth="1"/>
    <col min="4617" max="4617" width="18.83203125" style="63" customWidth="1"/>
    <col min="4618" max="4618" width="7" style="63" customWidth="1"/>
    <col min="4619" max="4619" width="8.25" style="63"/>
    <col min="4620" max="4620" width="18.83203125" style="63" customWidth="1"/>
    <col min="4621" max="4621" width="7" style="63" customWidth="1"/>
    <col min="4622" max="4868" width="8.25" style="63"/>
    <col min="4869" max="4869" width="3.25" style="63" customWidth="1"/>
    <col min="4870" max="4870" width="18.83203125" style="63" customWidth="1"/>
    <col min="4871" max="4871" width="7" style="63" customWidth="1"/>
    <col min="4872" max="4872" width="17.5" style="63" customWidth="1"/>
    <col min="4873" max="4873" width="18.83203125" style="63" customWidth="1"/>
    <col min="4874" max="4874" width="7" style="63" customWidth="1"/>
    <col min="4875" max="4875" width="8.25" style="63"/>
    <col min="4876" max="4876" width="18.83203125" style="63" customWidth="1"/>
    <col min="4877" max="4877" width="7" style="63" customWidth="1"/>
    <col min="4878" max="5124" width="8.25" style="63"/>
    <col min="5125" max="5125" width="3.25" style="63" customWidth="1"/>
    <col min="5126" max="5126" width="18.83203125" style="63" customWidth="1"/>
    <col min="5127" max="5127" width="7" style="63" customWidth="1"/>
    <col min="5128" max="5128" width="17.5" style="63" customWidth="1"/>
    <col min="5129" max="5129" width="18.83203125" style="63" customWidth="1"/>
    <col min="5130" max="5130" width="7" style="63" customWidth="1"/>
    <col min="5131" max="5131" width="8.25" style="63"/>
    <col min="5132" max="5132" width="18.83203125" style="63" customWidth="1"/>
    <col min="5133" max="5133" width="7" style="63" customWidth="1"/>
    <col min="5134" max="5380" width="8.25" style="63"/>
    <col min="5381" max="5381" width="3.25" style="63" customWidth="1"/>
    <col min="5382" max="5382" width="18.83203125" style="63" customWidth="1"/>
    <col min="5383" max="5383" width="7" style="63" customWidth="1"/>
    <col min="5384" max="5384" width="17.5" style="63" customWidth="1"/>
    <col min="5385" max="5385" width="18.83203125" style="63" customWidth="1"/>
    <col min="5386" max="5386" width="7" style="63" customWidth="1"/>
    <col min="5387" max="5387" width="8.25" style="63"/>
    <col min="5388" max="5388" width="18.83203125" style="63" customWidth="1"/>
    <col min="5389" max="5389" width="7" style="63" customWidth="1"/>
    <col min="5390" max="5636" width="8.25" style="63"/>
    <col min="5637" max="5637" width="3.25" style="63" customWidth="1"/>
    <col min="5638" max="5638" width="18.83203125" style="63" customWidth="1"/>
    <col min="5639" max="5639" width="7" style="63" customWidth="1"/>
    <col min="5640" max="5640" width="17.5" style="63" customWidth="1"/>
    <col min="5641" max="5641" width="18.83203125" style="63" customWidth="1"/>
    <col min="5642" max="5642" width="7" style="63" customWidth="1"/>
    <col min="5643" max="5643" width="8.25" style="63"/>
    <col min="5644" max="5644" width="18.83203125" style="63" customWidth="1"/>
    <col min="5645" max="5645" width="7" style="63" customWidth="1"/>
    <col min="5646" max="5892" width="8.25" style="63"/>
    <col min="5893" max="5893" width="3.25" style="63" customWidth="1"/>
    <col min="5894" max="5894" width="18.83203125" style="63" customWidth="1"/>
    <col min="5895" max="5895" width="7" style="63" customWidth="1"/>
    <col min="5896" max="5896" width="17.5" style="63" customWidth="1"/>
    <col min="5897" max="5897" width="18.83203125" style="63" customWidth="1"/>
    <col min="5898" max="5898" width="7" style="63" customWidth="1"/>
    <col min="5899" max="5899" width="8.25" style="63"/>
    <col min="5900" max="5900" width="18.83203125" style="63" customWidth="1"/>
    <col min="5901" max="5901" width="7" style="63" customWidth="1"/>
    <col min="5902" max="6148" width="8.25" style="63"/>
    <col min="6149" max="6149" width="3.25" style="63" customWidth="1"/>
    <col min="6150" max="6150" width="18.83203125" style="63" customWidth="1"/>
    <col min="6151" max="6151" width="7" style="63" customWidth="1"/>
    <col min="6152" max="6152" width="17.5" style="63" customWidth="1"/>
    <col min="6153" max="6153" width="18.83203125" style="63" customWidth="1"/>
    <col min="6154" max="6154" width="7" style="63" customWidth="1"/>
    <col min="6155" max="6155" width="8.25" style="63"/>
    <col min="6156" max="6156" width="18.83203125" style="63" customWidth="1"/>
    <col min="6157" max="6157" width="7" style="63" customWidth="1"/>
    <col min="6158" max="6404" width="8.25" style="63"/>
    <col min="6405" max="6405" width="3.25" style="63" customWidth="1"/>
    <col min="6406" max="6406" width="18.83203125" style="63" customWidth="1"/>
    <col min="6407" max="6407" width="7" style="63" customWidth="1"/>
    <col min="6408" max="6408" width="17.5" style="63" customWidth="1"/>
    <col min="6409" max="6409" width="18.83203125" style="63" customWidth="1"/>
    <col min="6410" max="6410" width="7" style="63" customWidth="1"/>
    <col min="6411" max="6411" width="8.25" style="63"/>
    <col min="6412" max="6412" width="18.83203125" style="63" customWidth="1"/>
    <col min="6413" max="6413" width="7" style="63" customWidth="1"/>
    <col min="6414" max="6660" width="8.25" style="63"/>
    <col min="6661" max="6661" width="3.25" style="63" customWidth="1"/>
    <col min="6662" max="6662" width="18.83203125" style="63" customWidth="1"/>
    <col min="6663" max="6663" width="7" style="63" customWidth="1"/>
    <col min="6664" max="6664" width="17.5" style="63" customWidth="1"/>
    <col min="6665" max="6665" width="18.83203125" style="63" customWidth="1"/>
    <col min="6666" max="6666" width="7" style="63" customWidth="1"/>
    <col min="6667" max="6667" width="8.25" style="63"/>
    <col min="6668" max="6668" width="18.83203125" style="63" customWidth="1"/>
    <col min="6669" max="6669" width="7" style="63" customWidth="1"/>
    <col min="6670" max="6916" width="8.25" style="63"/>
    <col min="6917" max="6917" width="3.25" style="63" customWidth="1"/>
    <col min="6918" max="6918" width="18.83203125" style="63" customWidth="1"/>
    <col min="6919" max="6919" width="7" style="63" customWidth="1"/>
    <col min="6920" max="6920" width="17.5" style="63" customWidth="1"/>
    <col min="6921" max="6921" width="18.83203125" style="63" customWidth="1"/>
    <col min="6922" max="6922" width="7" style="63" customWidth="1"/>
    <col min="6923" max="6923" width="8.25" style="63"/>
    <col min="6924" max="6924" width="18.83203125" style="63" customWidth="1"/>
    <col min="6925" max="6925" width="7" style="63" customWidth="1"/>
    <col min="6926" max="7172" width="8.25" style="63"/>
    <col min="7173" max="7173" width="3.25" style="63" customWidth="1"/>
    <col min="7174" max="7174" width="18.83203125" style="63" customWidth="1"/>
    <col min="7175" max="7175" width="7" style="63" customWidth="1"/>
    <col min="7176" max="7176" width="17.5" style="63" customWidth="1"/>
    <col min="7177" max="7177" width="18.83203125" style="63" customWidth="1"/>
    <col min="7178" max="7178" width="7" style="63" customWidth="1"/>
    <col min="7179" max="7179" width="8.25" style="63"/>
    <col min="7180" max="7180" width="18.83203125" style="63" customWidth="1"/>
    <col min="7181" max="7181" width="7" style="63" customWidth="1"/>
    <col min="7182" max="7428" width="8.25" style="63"/>
    <col min="7429" max="7429" width="3.25" style="63" customWidth="1"/>
    <col min="7430" max="7430" width="18.83203125" style="63" customWidth="1"/>
    <col min="7431" max="7431" width="7" style="63" customWidth="1"/>
    <col min="7432" max="7432" width="17.5" style="63" customWidth="1"/>
    <col min="7433" max="7433" width="18.83203125" style="63" customWidth="1"/>
    <col min="7434" max="7434" width="7" style="63" customWidth="1"/>
    <col min="7435" max="7435" width="8.25" style="63"/>
    <col min="7436" max="7436" width="18.83203125" style="63" customWidth="1"/>
    <col min="7437" max="7437" width="7" style="63" customWidth="1"/>
    <col min="7438" max="7684" width="8.25" style="63"/>
    <col min="7685" max="7685" width="3.25" style="63" customWidth="1"/>
    <col min="7686" max="7686" width="18.83203125" style="63" customWidth="1"/>
    <col min="7687" max="7687" width="7" style="63" customWidth="1"/>
    <col min="7688" max="7688" width="17.5" style="63" customWidth="1"/>
    <col min="7689" max="7689" width="18.83203125" style="63" customWidth="1"/>
    <col min="7690" max="7690" width="7" style="63" customWidth="1"/>
    <col min="7691" max="7691" width="8.25" style="63"/>
    <col min="7692" max="7692" width="18.83203125" style="63" customWidth="1"/>
    <col min="7693" max="7693" width="7" style="63" customWidth="1"/>
    <col min="7694" max="7940" width="8.25" style="63"/>
    <col min="7941" max="7941" width="3.25" style="63" customWidth="1"/>
    <col min="7942" max="7942" width="18.83203125" style="63" customWidth="1"/>
    <col min="7943" max="7943" width="7" style="63" customWidth="1"/>
    <col min="7944" max="7944" width="17.5" style="63" customWidth="1"/>
    <col min="7945" max="7945" width="18.83203125" style="63" customWidth="1"/>
    <col min="7946" max="7946" width="7" style="63" customWidth="1"/>
    <col min="7947" max="7947" width="8.25" style="63"/>
    <col min="7948" max="7948" width="18.83203125" style="63" customWidth="1"/>
    <col min="7949" max="7949" width="7" style="63" customWidth="1"/>
    <col min="7950" max="8196" width="8.25" style="63"/>
    <col min="8197" max="8197" width="3.25" style="63" customWidth="1"/>
    <col min="8198" max="8198" width="18.83203125" style="63" customWidth="1"/>
    <col min="8199" max="8199" width="7" style="63" customWidth="1"/>
    <col min="8200" max="8200" width="17.5" style="63" customWidth="1"/>
    <col min="8201" max="8201" width="18.83203125" style="63" customWidth="1"/>
    <col min="8202" max="8202" width="7" style="63" customWidth="1"/>
    <col min="8203" max="8203" width="8.25" style="63"/>
    <col min="8204" max="8204" width="18.83203125" style="63" customWidth="1"/>
    <col min="8205" max="8205" width="7" style="63" customWidth="1"/>
    <col min="8206" max="8452" width="8.25" style="63"/>
    <col min="8453" max="8453" width="3.25" style="63" customWidth="1"/>
    <col min="8454" max="8454" width="18.83203125" style="63" customWidth="1"/>
    <col min="8455" max="8455" width="7" style="63" customWidth="1"/>
    <col min="8456" max="8456" width="17.5" style="63" customWidth="1"/>
    <col min="8457" max="8457" width="18.83203125" style="63" customWidth="1"/>
    <col min="8458" max="8458" width="7" style="63" customWidth="1"/>
    <col min="8459" max="8459" width="8.25" style="63"/>
    <col min="8460" max="8460" width="18.83203125" style="63" customWidth="1"/>
    <col min="8461" max="8461" width="7" style="63" customWidth="1"/>
    <col min="8462" max="8708" width="8.25" style="63"/>
    <col min="8709" max="8709" width="3.25" style="63" customWidth="1"/>
    <col min="8710" max="8710" width="18.83203125" style="63" customWidth="1"/>
    <col min="8711" max="8711" width="7" style="63" customWidth="1"/>
    <col min="8712" max="8712" width="17.5" style="63" customWidth="1"/>
    <col min="8713" max="8713" width="18.83203125" style="63" customWidth="1"/>
    <col min="8714" max="8714" width="7" style="63" customWidth="1"/>
    <col min="8715" max="8715" width="8.25" style="63"/>
    <col min="8716" max="8716" width="18.83203125" style="63" customWidth="1"/>
    <col min="8717" max="8717" width="7" style="63" customWidth="1"/>
    <col min="8718" max="8964" width="8.25" style="63"/>
    <col min="8965" max="8965" width="3.25" style="63" customWidth="1"/>
    <col min="8966" max="8966" width="18.83203125" style="63" customWidth="1"/>
    <col min="8967" max="8967" width="7" style="63" customWidth="1"/>
    <col min="8968" max="8968" width="17.5" style="63" customWidth="1"/>
    <col min="8969" max="8969" width="18.83203125" style="63" customWidth="1"/>
    <col min="8970" max="8970" width="7" style="63" customWidth="1"/>
    <col min="8971" max="8971" width="8.25" style="63"/>
    <col min="8972" max="8972" width="18.83203125" style="63" customWidth="1"/>
    <col min="8973" max="8973" width="7" style="63" customWidth="1"/>
    <col min="8974" max="9220" width="8.25" style="63"/>
    <col min="9221" max="9221" width="3.25" style="63" customWidth="1"/>
    <col min="9222" max="9222" width="18.83203125" style="63" customWidth="1"/>
    <col min="9223" max="9223" width="7" style="63" customWidth="1"/>
    <col min="9224" max="9224" width="17.5" style="63" customWidth="1"/>
    <col min="9225" max="9225" width="18.83203125" style="63" customWidth="1"/>
    <col min="9226" max="9226" width="7" style="63" customWidth="1"/>
    <col min="9227" max="9227" width="8.25" style="63"/>
    <col min="9228" max="9228" width="18.83203125" style="63" customWidth="1"/>
    <col min="9229" max="9229" width="7" style="63" customWidth="1"/>
    <col min="9230" max="9476" width="8.25" style="63"/>
    <col min="9477" max="9477" width="3.25" style="63" customWidth="1"/>
    <col min="9478" max="9478" width="18.83203125" style="63" customWidth="1"/>
    <col min="9479" max="9479" width="7" style="63" customWidth="1"/>
    <col min="9480" max="9480" width="17.5" style="63" customWidth="1"/>
    <col min="9481" max="9481" width="18.83203125" style="63" customWidth="1"/>
    <col min="9482" max="9482" width="7" style="63" customWidth="1"/>
    <col min="9483" max="9483" width="8.25" style="63"/>
    <col min="9484" max="9484" width="18.83203125" style="63" customWidth="1"/>
    <col min="9485" max="9485" width="7" style="63" customWidth="1"/>
    <col min="9486" max="9732" width="8.25" style="63"/>
    <col min="9733" max="9733" width="3.25" style="63" customWidth="1"/>
    <col min="9734" max="9734" width="18.83203125" style="63" customWidth="1"/>
    <col min="9735" max="9735" width="7" style="63" customWidth="1"/>
    <col min="9736" max="9736" width="17.5" style="63" customWidth="1"/>
    <col min="9737" max="9737" width="18.83203125" style="63" customWidth="1"/>
    <col min="9738" max="9738" width="7" style="63" customWidth="1"/>
    <col min="9739" max="9739" width="8.25" style="63"/>
    <col min="9740" max="9740" width="18.83203125" style="63" customWidth="1"/>
    <col min="9741" max="9741" width="7" style="63" customWidth="1"/>
    <col min="9742" max="9988" width="8.25" style="63"/>
    <col min="9989" max="9989" width="3.25" style="63" customWidth="1"/>
    <col min="9990" max="9990" width="18.83203125" style="63" customWidth="1"/>
    <col min="9991" max="9991" width="7" style="63" customWidth="1"/>
    <col min="9992" max="9992" width="17.5" style="63" customWidth="1"/>
    <col min="9993" max="9993" width="18.83203125" style="63" customWidth="1"/>
    <col min="9994" max="9994" width="7" style="63" customWidth="1"/>
    <col min="9995" max="9995" width="8.25" style="63"/>
    <col min="9996" max="9996" width="18.83203125" style="63" customWidth="1"/>
    <col min="9997" max="9997" width="7" style="63" customWidth="1"/>
    <col min="9998" max="10244" width="8.25" style="63"/>
    <col min="10245" max="10245" width="3.25" style="63" customWidth="1"/>
    <col min="10246" max="10246" width="18.83203125" style="63" customWidth="1"/>
    <col min="10247" max="10247" width="7" style="63" customWidth="1"/>
    <col min="10248" max="10248" width="17.5" style="63" customWidth="1"/>
    <col min="10249" max="10249" width="18.83203125" style="63" customWidth="1"/>
    <col min="10250" max="10250" width="7" style="63" customWidth="1"/>
    <col min="10251" max="10251" width="8.25" style="63"/>
    <col min="10252" max="10252" width="18.83203125" style="63" customWidth="1"/>
    <col min="10253" max="10253" width="7" style="63" customWidth="1"/>
    <col min="10254" max="10500" width="8.25" style="63"/>
    <col min="10501" max="10501" width="3.25" style="63" customWidth="1"/>
    <col min="10502" max="10502" width="18.83203125" style="63" customWidth="1"/>
    <col min="10503" max="10503" width="7" style="63" customWidth="1"/>
    <col min="10504" max="10504" width="17.5" style="63" customWidth="1"/>
    <col min="10505" max="10505" width="18.83203125" style="63" customWidth="1"/>
    <col min="10506" max="10506" width="7" style="63" customWidth="1"/>
    <col min="10507" max="10507" width="8.25" style="63"/>
    <col min="10508" max="10508" width="18.83203125" style="63" customWidth="1"/>
    <col min="10509" max="10509" width="7" style="63" customWidth="1"/>
    <col min="10510" max="10756" width="8.25" style="63"/>
    <col min="10757" max="10757" width="3.25" style="63" customWidth="1"/>
    <col min="10758" max="10758" width="18.83203125" style="63" customWidth="1"/>
    <col min="10759" max="10759" width="7" style="63" customWidth="1"/>
    <col min="10760" max="10760" width="17.5" style="63" customWidth="1"/>
    <col min="10761" max="10761" width="18.83203125" style="63" customWidth="1"/>
    <col min="10762" max="10762" width="7" style="63" customWidth="1"/>
    <col min="10763" max="10763" width="8.25" style="63"/>
    <col min="10764" max="10764" width="18.83203125" style="63" customWidth="1"/>
    <col min="10765" max="10765" width="7" style="63" customWidth="1"/>
    <col min="10766" max="11012" width="8.25" style="63"/>
    <col min="11013" max="11013" width="3.25" style="63" customWidth="1"/>
    <col min="11014" max="11014" width="18.83203125" style="63" customWidth="1"/>
    <col min="11015" max="11015" width="7" style="63" customWidth="1"/>
    <col min="11016" max="11016" width="17.5" style="63" customWidth="1"/>
    <col min="11017" max="11017" width="18.83203125" style="63" customWidth="1"/>
    <col min="11018" max="11018" width="7" style="63" customWidth="1"/>
    <col min="11019" max="11019" width="8.25" style="63"/>
    <col min="11020" max="11020" width="18.83203125" style="63" customWidth="1"/>
    <col min="11021" max="11021" width="7" style="63" customWidth="1"/>
    <col min="11022" max="11268" width="8.25" style="63"/>
    <col min="11269" max="11269" width="3.25" style="63" customWidth="1"/>
    <col min="11270" max="11270" width="18.83203125" style="63" customWidth="1"/>
    <col min="11271" max="11271" width="7" style="63" customWidth="1"/>
    <col min="11272" max="11272" width="17.5" style="63" customWidth="1"/>
    <col min="11273" max="11273" width="18.83203125" style="63" customWidth="1"/>
    <col min="11274" max="11274" width="7" style="63" customWidth="1"/>
    <col min="11275" max="11275" width="8.25" style="63"/>
    <col min="11276" max="11276" width="18.83203125" style="63" customWidth="1"/>
    <col min="11277" max="11277" width="7" style="63" customWidth="1"/>
    <col min="11278" max="11524" width="8.25" style="63"/>
    <col min="11525" max="11525" width="3.25" style="63" customWidth="1"/>
    <col min="11526" max="11526" width="18.83203125" style="63" customWidth="1"/>
    <col min="11527" max="11527" width="7" style="63" customWidth="1"/>
    <col min="11528" max="11528" width="17.5" style="63" customWidth="1"/>
    <col min="11529" max="11529" width="18.83203125" style="63" customWidth="1"/>
    <col min="11530" max="11530" width="7" style="63" customWidth="1"/>
    <col min="11531" max="11531" width="8.25" style="63"/>
    <col min="11532" max="11532" width="18.83203125" style="63" customWidth="1"/>
    <col min="11533" max="11533" width="7" style="63" customWidth="1"/>
    <col min="11534" max="11780" width="8.25" style="63"/>
    <col min="11781" max="11781" width="3.25" style="63" customWidth="1"/>
    <col min="11782" max="11782" width="18.83203125" style="63" customWidth="1"/>
    <col min="11783" max="11783" width="7" style="63" customWidth="1"/>
    <col min="11784" max="11784" width="17.5" style="63" customWidth="1"/>
    <col min="11785" max="11785" width="18.83203125" style="63" customWidth="1"/>
    <col min="11786" max="11786" width="7" style="63" customWidth="1"/>
    <col min="11787" max="11787" width="8.25" style="63"/>
    <col min="11788" max="11788" width="18.83203125" style="63" customWidth="1"/>
    <col min="11789" max="11789" width="7" style="63" customWidth="1"/>
    <col min="11790" max="12036" width="8.25" style="63"/>
    <col min="12037" max="12037" width="3.25" style="63" customWidth="1"/>
    <col min="12038" max="12038" width="18.83203125" style="63" customWidth="1"/>
    <col min="12039" max="12039" width="7" style="63" customWidth="1"/>
    <col min="12040" max="12040" width="17.5" style="63" customWidth="1"/>
    <col min="12041" max="12041" width="18.83203125" style="63" customWidth="1"/>
    <col min="12042" max="12042" width="7" style="63" customWidth="1"/>
    <col min="12043" max="12043" width="8.25" style="63"/>
    <col min="12044" max="12044" width="18.83203125" style="63" customWidth="1"/>
    <col min="12045" max="12045" width="7" style="63" customWidth="1"/>
    <col min="12046" max="12292" width="8.25" style="63"/>
    <col min="12293" max="12293" width="3.25" style="63" customWidth="1"/>
    <col min="12294" max="12294" width="18.83203125" style="63" customWidth="1"/>
    <col min="12295" max="12295" width="7" style="63" customWidth="1"/>
    <col min="12296" max="12296" width="17.5" style="63" customWidth="1"/>
    <col min="12297" max="12297" width="18.83203125" style="63" customWidth="1"/>
    <col min="12298" max="12298" width="7" style="63" customWidth="1"/>
    <col min="12299" max="12299" width="8.25" style="63"/>
    <col min="12300" max="12300" width="18.83203125" style="63" customWidth="1"/>
    <col min="12301" max="12301" width="7" style="63" customWidth="1"/>
    <col min="12302" max="12548" width="8.25" style="63"/>
    <col min="12549" max="12549" width="3.25" style="63" customWidth="1"/>
    <col min="12550" max="12550" width="18.83203125" style="63" customWidth="1"/>
    <col min="12551" max="12551" width="7" style="63" customWidth="1"/>
    <col min="12552" max="12552" width="17.5" style="63" customWidth="1"/>
    <col min="12553" max="12553" width="18.83203125" style="63" customWidth="1"/>
    <col min="12554" max="12554" width="7" style="63" customWidth="1"/>
    <col min="12555" max="12555" width="8.25" style="63"/>
    <col min="12556" max="12556" width="18.83203125" style="63" customWidth="1"/>
    <col min="12557" max="12557" width="7" style="63" customWidth="1"/>
    <col min="12558" max="12804" width="8.25" style="63"/>
    <col min="12805" max="12805" width="3.25" style="63" customWidth="1"/>
    <col min="12806" max="12806" width="18.83203125" style="63" customWidth="1"/>
    <col min="12807" max="12807" width="7" style="63" customWidth="1"/>
    <col min="12808" max="12808" width="17.5" style="63" customWidth="1"/>
    <col min="12809" max="12809" width="18.83203125" style="63" customWidth="1"/>
    <col min="12810" max="12810" width="7" style="63" customWidth="1"/>
    <col min="12811" max="12811" width="8.25" style="63"/>
    <col min="12812" max="12812" width="18.83203125" style="63" customWidth="1"/>
    <col min="12813" max="12813" width="7" style="63" customWidth="1"/>
    <col min="12814" max="13060" width="8.25" style="63"/>
    <col min="13061" max="13061" width="3.25" style="63" customWidth="1"/>
    <col min="13062" max="13062" width="18.83203125" style="63" customWidth="1"/>
    <col min="13063" max="13063" width="7" style="63" customWidth="1"/>
    <col min="13064" max="13064" width="17.5" style="63" customWidth="1"/>
    <col min="13065" max="13065" width="18.83203125" style="63" customWidth="1"/>
    <col min="13066" max="13066" width="7" style="63" customWidth="1"/>
    <col min="13067" max="13067" width="8.25" style="63"/>
    <col min="13068" max="13068" width="18.83203125" style="63" customWidth="1"/>
    <col min="13069" max="13069" width="7" style="63" customWidth="1"/>
    <col min="13070" max="13316" width="8.25" style="63"/>
    <col min="13317" max="13317" width="3.25" style="63" customWidth="1"/>
    <col min="13318" max="13318" width="18.83203125" style="63" customWidth="1"/>
    <col min="13319" max="13319" width="7" style="63" customWidth="1"/>
    <col min="13320" max="13320" width="17.5" style="63" customWidth="1"/>
    <col min="13321" max="13321" width="18.83203125" style="63" customWidth="1"/>
    <col min="13322" max="13322" width="7" style="63" customWidth="1"/>
    <col min="13323" max="13323" width="8.25" style="63"/>
    <col min="13324" max="13324" width="18.83203125" style="63" customWidth="1"/>
    <col min="13325" max="13325" width="7" style="63" customWidth="1"/>
    <col min="13326" max="13572" width="8.25" style="63"/>
    <col min="13573" max="13573" width="3.25" style="63" customWidth="1"/>
    <col min="13574" max="13574" width="18.83203125" style="63" customWidth="1"/>
    <col min="13575" max="13575" width="7" style="63" customWidth="1"/>
    <col min="13576" max="13576" width="17.5" style="63" customWidth="1"/>
    <col min="13577" max="13577" width="18.83203125" style="63" customWidth="1"/>
    <col min="13578" max="13578" width="7" style="63" customWidth="1"/>
    <col min="13579" max="13579" width="8.25" style="63"/>
    <col min="13580" max="13580" width="18.83203125" style="63" customWidth="1"/>
    <col min="13581" max="13581" width="7" style="63" customWidth="1"/>
    <col min="13582" max="13828" width="8.25" style="63"/>
    <col min="13829" max="13829" width="3.25" style="63" customWidth="1"/>
    <col min="13830" max="13830" width="18.83203125" style="63" customWidth="1"/>
    <col min="13831" max="13831" width="7" style="63" customWidth="1"/>
    <col min="13832" max="13832" width="17.5" style="63" customWidth="1"/>
    <col min="13833" max="13833" width="18.83203125" style="63" customWidth="1"/>
    <col min="13834" max="13834" width="7" style="63" customWidth="1"/>
    <col min="13835" max="13835" width="8.25" style="63"/>
    <col min="13836" max="13836" width="18.83203125" style="63" customWidth="1"/>
    <col min="13837" max="13837" width="7" style="63" customWidth="1"/>
    <col min="13838" max="14084" width="8.25" style="63"/>
    <col min="14085" max="14085" width="3.25" style="63" customWidth="1"/>
    <col min="14086" max="14086" width="18.83203125" style="63" customWidth="1"/>
    <col min="14087" max="14087" width="7" style="63" customWidth="1"/>
    <col min="14088" max="14088" width="17.5" style="63" customWidth="1"/>
    <col min="14089" max="14089" width="18.83203125" style="63" customWidth="1"/>
    <col min="14090" max="14090" width="7" style="63" customWidth="1"/>
    <col min="14091" max="14091" width="8.25" style="63"/>
    <col min="14092" max="14092" width="18.83203125" style="63" customWidth="1"/>
    <col min="14093" max="14093" width="7" style="63" customWidth="1"/>
    <col min="14094" max="14340" width="8.25" style="63"/>
    <col min="14341" max="14341" width="3.25" style="63" customWidth="1"/>
    <col min="14342" max="14342" width="18.83203125" style="63" customWidth="1"/>
    <col min="14343" max="14343" width="7" style="63" customWidth="1"/>
    <col min="14344" max="14344" width="17.5" style="63" customWidth="1"/>
    <col min="14345" max="14345" width="18.83203125" style="63" customWidth="1"/>
    <col min="14346" max="14346" width="7" style="63" customWidth="1"/>
    <col min="14347" max="14347" width="8.25" style="63"/>
    <col min="14348" max="14348" width="18.83203125" style="63" customWidth="1"/>
    <col min="14349" max="14349" width="7" style="63" customWidth="1"/>
    <col min="14350" max="14596" width="8.25" style="63"/>
    <col min="14597" max="14597" width="3.25" style="63" customWidth="1"/>
    <col min="14598" max="14598" width="18.83203125" style="63" customWidth="1"/>
    <col min="14599" max="14599" width="7" style="63" customWidth="1"/>
    <col min="14600" max="14600" width="17.5" style="63" customWidth="1"/>
    <col min="14601" max="14601" width="18.83203125" style="63" customWidth="1"/>
    <col min="14602" max="14602" width="7" style="63" customWidth="1"/>
    <col min="14603" max="14603" width="8.25" style="63"/>
    <col min="14604" max="14604" width="18.83203125" style="63" customWidth="1"/>
    <col min="14605" max="14605" width="7" style="63" customWidth="1"/>
    <col min="14606" max="14852" width="8.25" style="63"/>
    <col min="14853" max="14853" width="3.25" style="63" customWidth="1"/>
    <col min="14854" max="14854" width="18.83203125" style="63" customWidth="1"/>
    <col min="14855" max="14855" width="7" style="63" customWidth="1"/>
    <col min="14856" max="14856" width="17.5" style="63" customWidth="1"/>
    <col min="14857" max="14857" width="18.83203125" style="63" customWidth="1"/>
    <col min="14858" max="14858" width="7" style="63" customWidth="1"/>
    <col min="14859" max="14859" width="8.25" style="63"/>
    <col min="14860" max="14860" width="18.83203125" style="63" customWidth="1"/>
    <col min="14861" max="14861" width="7" style="63" customWidth="1"/>
    <col min="14862" max="15108" width="8.25" style="63"/>
    <col min="15109" max="15109" width="3.25" style="63" customWidth="1"/>
    <col min="15110" max="15110" width="18.83203125" style="63" customWidth="1"/>
    <col min="15111" max="15111" width="7" style="63" customWidth="1"/>
    <col min="15112" max="15112" width="17.5" style="63" customWidth="1"/>
    <col min="15113" max="15113" width="18.83203125" style="63" customWidth="1"/>
    <col min="15114" max="15114" width="7" style="63" customWidth="1"/>
    <col min="15115" max="15115" width="8.25" style="63"/>
    <col min="15116" max="15116" width="18.83203125" style="63" customWidth="1"/>
    <col min="15117" max="15117" width="7" style="63" customWidth="1"/>
    <col min="15118" max="15364" width="8.25" style="63"/>
    <col min="15365" max="15365" width="3.25" style="63" customWidth="1"/>
    <col min="15366" max="15366" width="18.83203125" style="63" customWidth="1"/>
    <col min="15367" max="15367" width="7" style="63" customWidth="1"/>
    <col min="15368" max="15368" width="17.5" style="63" customWidth="1"/>
    <col min="15369" max="15369" width="18.83203125" style="63" customWidth="1"/>
    <col min="15370" max="15370" width="7" style="63" customWidth="1"/>
    <col min="15371" max="15371" width="8.25" style="63"/>
    <col min="15372" max="15372" width="18.83203125" style="63" customWidth="1"/>
    <col min="15373" max="15373" width="7" style="63" customWidth="1"/>
    <col min="15374" max="15620" width="8.25" style="63"/>
    <col min="15621" max="15621" width="3.25" style="63" customWidth="1"/>
    <col min="15622" max="15622" width="18.83203125" style="63" customWidth="1"/>
    <col min="15623" max="15623" width="7" style="63" customWidth="1"/>
    <col min="15624" max="15624" width="17.5" style="63" customWidth="1"/>
    <col min="15625" max="15625" width="18.83203125" style="63" customWidth="1"/>
    <col min="15626" max="15626" width="7" style="63" customWidth="1"/>
    <col min="15627" max="15627" width="8.25" style="63"/>
    <col min="15628" max="15628" width="18.83203125" style="63" customWidth="1"/>
    <col min="15629" max="15629" width="7" style="63" customWidth="1"/>
    <col min="15630" max="15876" width="8.25" style="63"/>
    <col min="15877" max="15877" width="3.25" style="63" customWidth="1"/>
    <col min="15878" max="15878" width="18.83203125" style="63" customWidth="1"/>
    <col min="15879" max="15879" width="7" style="63" customWidth="1"/>
    <col min="15880" max="15880" width="17.5" style="63" customWidth="1"/>
    <col min="15881" max="15881" width="18.83203125" style="63" customWidth="1"/>
    <col min="15882" max="15882" width="7" style="63" customWidth="1"/>
    <col min="15883" max="15883" width="8.25" style="63"/>
    <col min="15884" max="15884" width="18.83203125" style="63" customWidth="1"/>
    <col min="15885" max="15885" width="7" style="63" customWidth="1"/>
    <col min="15886" max="16132" width="8.25" style="63"/>
    <col min="16133" max="16133" width="3.25" style="63" customWidth="1"/>
    <col min="16134" max="16134" width="18.83203125" style="63" customWidth="1"/>
    <col min="16135" max="16135" width="7" style="63" customWidth="1"/>
    <col min="16136" max="16136" width="17.5" style="63" customWidth="1"/>
    <col min="16137" max="16137" width="18.83203125" style="63" customWidth="1"/>
    <col min="16138" max="16138" width="7" style="63" customWidth="1"/>
    <col min="16139" max="16139" width="8.25" style="63"/>
    <col min="16140" max="16140" width="18.83203125" style="63" customWidth="1"/>
    <col min="16141" max="16141" width="7" style="63" customWidth="1"/>
    <col min="16142" max="16384" width="8.25" style="63"/>
  </cols>
  <sheetData>
    <row r="1" spans="1:13" s="59" customFormat="1" ht="19">
      <c r="A1" s="464" t="s">
        <v>135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3" s="60" customFormat="1" ht="12">
      <c r="A2" s="464"/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</row>
    <row r="3" spans="1:13" ht="17" thickBot="1">
      <c r="E3" s="61"/>
      <c r="F3" s="62"/>
      <c r="G3" s="62"/>
      <c r="H3" s="61"/>
      <c r="I3" s="62"/>
      <c r="J3" s="62"/>
      <c r="K3" s="62"/>
      <c r="L3" s="62"/>
      <c r="M3" s="62"/>
    </row>
    <row r="4" spans="1:13" ht="25.5" customHeight="1">
      <c r="A4" s="465" t="s">
        <v>353</v>
      </c>
      <c r="B4" s="466"/>
      <c r="C4" s="310">
        <f>J31+J45+M31+M43+M50+J78</f>
        <v>509</v>
      </c>
      <c r="E4" s="330" t="s">
        <v>1</v>
      </c>
      <c r="F4" s="10" t="s">
        <v>352</v>
      </c>
      <c r="G4" s="11" t="s">
        <v>2</v>
      </c>
      <c r="H4" s="8"/>
      <c r="I4" s="58" t="s">
        <v>355</v>
      </c>
      <c r="J4" s="13" t="s">
        <v>2</v>
      </c>
      <c r="K4" s="8"/>
      <c r="L4" s="58" t="s">
        <v>355</v>
      </c>
      <c r="M4" s="13" t="s">
        <v>2</v>
      </c>
    </row>
    <row r="5" spans="1:13" ht="13.5" thickBot="1">
      <c r="A5" s="467" t="s">
        <v>291</v>
      </c>
      <c r="B5" s="468"/>
      <c r="C5" s="312">
        <f>G20</f>
        <v>312</v>
      </c>
      <c r="E5" s="14">
        <v>1</v>
      </c>
      <c r="F5" s="15" t="s">
        <v>3</v>
      </c>
      <c r="G5" s="16">
        <v>5</v>
      </c>
      <c r="H5" s="6"/>
      <c r="I5" s="17" t="s">
        <v>134</v>
      </c>
      <c r="J5" s="78"/>
      <c r="K5" s="8"/>
      <c r="L5" s="19" t="s">
        <v>5</v>
      </c>
      <c r="M5" s="20"/>
    </row>
    <row r="6" spans="1:13" ht="15" customHeight="1" thickBot="1">
      <c r="A6" s="469" t="s">
        <v>289</v>
      </c>
      <c r="B6" s="470"/>
      <c r="C6" s="309">
        <f>C4+C5</f>
        <v>821</v>
      </c>
      <c r="E6" s="14">
        <v>2</v>
      </c>
      <c r="F6" s="15" t="s">
        <v>6</v>
      </c>
      <c r="G6" s="16">
        <v>30</v>
      </c>
      <c r="H6" s="6">
        <v>1</v>
      </c>
      <c r="I6" s="21" t="s">
        <v>7</v>
      </c>
      <c r="J6" s="32">
        <v>7</v>
      </c>
      <c r="K6" s="8">
        <v>69</v>
      </c>
      <c r="L6" s="23" t="s">
        <v>8</v>
      </c>
      <c r="M6" s="24">
        <v>3</v>
      </c>
    </row>
    <row r="7" spans="1:13">
      <c r="E7" s="14">
        <v>3</v>
      </c>
      <c r="F7" s="15" t="s">
        <v>9</v>
      </c>
      <c r="G7" s="16">
        <v>30</v>
      </c>
      <c r="H7" s="6">
        <v>2</v>
      </c>
      <c r="I7" s="15" t="s">
        <v>10</v>
      </c>
      <c r="J7" s="16">
        <v>3</v>
      </c>
      <c r="K7" s="8">
        <v>70</v>
      </c>
      <c r="L7" s="25" t="s">
        <v>11</v>
      </c>
      <c r="M7" s="26">
        <v>5</v>
      </c>
    </row>
    <row r="8" spans="1:13">
      <c r="A8" s="8" t="s">
        <v>330</v>
      </c>
      <c r="B8" s="8"/>
      <c r="C8" s="8"/>
      <c r="E8" s="14">
        <v>4</v>
      </c>
      <c r="F8" s="15" t="s">
        <v>12</v>
      </c>
      <c r="G8" s="16">
        <v>30</v>
      </c>
      <c r="H8" s="6">
        <v>3</v>
      </c>
      <c r="I8" s="15" t="s">
        <v>13</v>
      </c>
      <c r="J8" s="16">
        <v>5</v>
      </c>
      <c r="K8" s="8">
        <v>71</v>
      </c>
      <c r="L8" s="25" t="s">
        <v>14</v>
      </c>
      <c r="M8" s="26">
        <v>4</v>
      </c>
    </row>
    <row r="9" spans="1:13">
      <c r="A9" s="427" t="s">
        <v>326</v>
      </c>
      <c r="B9" s="428" t="s">
        <v>331</v>
      </c>
      <c r="C9" s="428" t="s">
        <v>332</v>
      </c>
      <c r="E9" s="14">
        <v>5</v>
      </c>
      <c r="F9" s="15" t="s">
        <v>15</v>
      </c>
      <c r="G9" s="16">
        <v>15</v>
      </c>
      <c r="H9" s="6">
        <v>4</v>
      </c>
      <c r="I9" s="25" t="s">
        <v>16</v>
      </c>
      <c r="J9" s="16">
        <v>5</v>
      </c>
      <c r="K9" s="8">
        <v>72</v>
      </c>
      <c r="L9" s="15" t="s">
        <v>17</v>
      </c>
      <c r="M9" s="16">
        <v>5</v>
      </c>
    </row>
    <row r="10" spans="1:13">
      <c r="A10" s="427" t="s">
        <v>327</v>
      </c>
      <c r="B10" s="428" t="s">
        <v>333</v>
      </c>
      <c r="C10" s="428" t="s">
        <v>334</v>
      </c>
      <c r="E10" s="14">
        <v>6</v>
      </c>
      <c r="F10" s="15" t="s">
        <v>18</v>
      </c>
      <c r="G10" s="16">
        <v>30</v>
      </c>
      <c r="H10" s="6">
        <v>5</v>
      </c>
      <c r="I10" s="15" t="s">
        <v>19</v>
      </c>
      <c r="J10" s="16">
        <v>5</v>
      </c>
      <c r="K10" s="8">
        <v>73</v>
      </c>
      <c r="L10" s="15" t="s">
        <v>20</v>
      </c>
      <c r="M10" s="16">
        <v>5</v>
      </c>
    </row>
    <row r="11" spans="1:13" ht="13.5" thickBot="1">
      <c r="A11" s="441" t="s">
        <v>328</v>
      </c>
      <c r="B11" s="436" t="s">
        <v>335</v>
      </c>
      <c r="C11" s="436" t="s">
        <v>336</v>
      </c>
      <c r="E11" s="14">
        <v>7</v>
      </c>
      <c r="F11" s="15" t="s">
        <v>21</v>
      </c>
      <c r="G11" s="16">
        <v>30</v>
      </c>
      <c r="H11" s="6">
        <v>6</v>
      </c>
      <c r="I11" s="25" t="s">
        <v>22</v>
      </c>
      <c r="J11" s="16">
        <v>15</v>
      </c>
      <c r="K11" s="8">
        <v>74</v>
      </c>
      <c r="L11" s="15" t="s">
        <v>23</v>
      </c>
      <c r="M11" s="16">
        <v>10</v>
      </c>
    </row>
    <row r="12" spans="1:13" ht="13.5" thickBot="1">
      <c r="A12" s="442" t="s">
        <v>289</v>
      </c>
      <c r="B12" s="440" t="s">
        <v>347</v>
      </c>
      <c r="C12" s="438" t="s">
        <v>348</v>
      </c>
      <c r="E12" s="14">
        <v>8</v>
      </c>
      <c r="F12" s="15" t="s">
        <v>24</v>
      </c>
      <c r="G12" s="16">
        <v>20</v>
      </c>
      <c r="H12" s="6">
        <v>7</v>
      </c>
      <c r="I12" s="25" t="s">
        <v>25</v>
      </c>
      <c r="J12" s="16">
        <v>5</v>
      </c>
      <c r="K12" s="8">
        <v>75</v>
      </c>
      <c r="L12" s="15" t="s">
        <v>26</v>
      </c>
      <c r="M12" s="16">
        <v>4</v>
      </c>
    </row>
    <row r="13" spans="1:13">
      <c r="E13" s="14">
        <v>9</v>
      </c>
      <c r="F13" s="15" t="s">
        <v>27</v>
      </c>
      <c r="G13" s="16">
        <v>30</v>
      </c>
      <c r="H13" s="6">
        <v>8</v>
      </c>
      <c r="I13" s="15" t="s">
        <v>28</v>
      </c>
      <c r="J13" s="16">
        <v>4</v>
      </c>
      <c r="K13" s="8">
        <v>76</v>
      </c>
      <c r="L13" s="15" t="s">
        <v>29</v>
      </c>
      <c r="M13" s="16">
        <v>2</v>
      </c>
    </row>
    <row r="14" spans="1:13">
      <c r="E14" s="14">
        <v>10</v>
      </c>
      <c r="F14" s="15" t="s">
        <v>30</v>
      </c>
      <c r="G14" s="16">
        <v>10</v>
      </c>
      <c r="H14" s="6">
        <v>9</v>
      </c>
      <c r="I14" s="15" t="s">
        <v>31</v>
      </c>
      <c r="J14" s="16">
        <v>5</v>
      </c>
      <c r="K14" s="8">
        <v>77</v>
      </c>
      <c r="L14" s="25" t="s">
        <v>32</v>
      </c>
      <c r="M14" s="26">
        <v>5</v>
      </c>
    </row>
    <row r="15" spans="1:13">
      <c r="E15" s="14">
        <v>11</v>
      </c>
      <c r="F15" s="15" t="s">
        <v>33</v>
      </c>
      <c r="G15" s="16">
        <v>20</v>
      </c>
      <c r="H15" s="6">
        <v>10</v>
      </c>
      <c r="I15" s="25" t="s">
        <v>34</v>
      </c>
      <c r="J15" s="16">
        <v>5</v>
      </c>
      <c r="K15" s="8">
        <v>78</v>
      </c>
      <c r="L15" s="15" t="s">
        <v>35</v>
      </c>
      <c r="M15" s="16">
        <v>5</v>
      </c>
    </row>
    <row r="16" spans="1:13">
      <c r="E16" s="14">
        <v>12</v>
      </c>
      <c r="F16" s="15" t="s">
        <v>36</v>
      </c>
      <c r="G16" s="16">
        <v>2</v>
      </c>
      <c r="H16" s="6">
        <v>11</v>
      </c>
      <c r="I16" s="15" t="s">
        <v>37</v>
      </c>
      <c r="J16" s="16">
        <v>5</v>
      </c>
      <c r="K16" s="8">
        <v>79</v>
      </c>
      <c r="L16" s="25" t="s">
        <v>38</v>
      </c>
      <c r="M16" s="26">
        <v>7</v>
      </c>
    </row>
    <row r="17" spans="5:13">
      <c r="E17" s="14">
        <v>13</v>
      </c>
      <c r="F17" s="15" t="s">
        <v>39</v>
      </c>
      <c r="G17" s="16">
        <v>20</v>
      </c>
      <c r="H17" s="6">
        <v>12</v>
      </c>
      <c r="I17" s="15" t="s">
        <v>40</v>
      </c>
      <c r="J17" s="16">
        <v>5</v>
      </c>
      <c r="K17" s="8">
        <v>80</v>
      </c>
      <c r="L17" s="29" t="s">
        <v>41</v>
      </c>
      <c r="M17" s="30">
        <v>5</v>
      </c>
    </row>
    <row r="18" spans="5:13">
      <c r="E18" s="14">
        <v>14</v>
      </c>
      <c r="F18" s="15" t="s">
        <v>42</v>
      </c>
      <c r="G18" s="16">
        <v>20</v>
      </c>
      <c r="H18" s="6">
        <v>13</v>
      </c>
      <c r="I18" s="15" t="s">
        <v>43</v>
      </c>
      <c r="J18" s="16">
        <v>5</v>
      </c>
      <c r="K18" s="8">
        <v>81</v>
      </c>
      <c r="L18" s="25" t="s">
        <v>142</v>
      </c>
      <c r="M18" s="77">
        <v>5</v>
      </c>
    </row>
    <row r="19" spans="5:13" ht="13.5" thickBot="1">
      <c r="E19" s="331">
        <v>15</v>
      </c>
      <c r="F19" s="37" t="s">
        <v>45</v>
      </c>
      <c r="G19" s="38">
        <v>20</v>
      </c>
      <c r="H19" s="6">
        <v>14</v>
      </c>
      <c r="I19" s="25" t="s">
        <v>46</v>
      </c>
      <c r="J19" s="16">
        <v>5</v>
      </c>
      <c r="K19" s="8">
        <v>82</v>
      </c>
      <c r="L19" s="31" t="s">
        <v>44</v>
      </c>
      <c r="M19" s="32">
        <v>5</v>
      </c>
    </row>
    <row r="20" spans="5:13" ht="13.5" thickBot="1">
      <c r="E20" s="450" t="s">
        <v>48</v>
      </c>
      <c r="F20" s="451"/>
      <c r="G20" s="332">
        <f>SUM(G5:G19)</f>
        <v>312</v>
      </c>
      <c r="H20" s="6">
        <v>15</v>
      </c>
      <c r="I20" s="15" t="s">
        <v>49</v>
      </c>
      <c r="J20" s="16">
        <v>4</v>
      </c>
      <c r="K20" s="8">
        <v>83</v>
      </c>
      <c r="L20" s="15" t="s">
        <v>47</v>
      </c>
      <c r="M20" s="16">
        <v>5</v>
      </c>
    </row>
    <row r="21" spans="5:13">
      <c r="E21" s="8"/>
      <c r="F21" s="8"/>
      <c r="G21" s="8"/>
      <c r="H21" s="6">
        <v>16</v>
      </c>
      <c r="I21" s="15" t="s">
        <v>51</v>
      </c>
      <c r="J21" s="16">
        <v>5</v>
      </c>
      <c r="K21" s="8">
        <v>84</v>
      </c>
      <c r="L21" s="15" t="s">
        <v>50</v>
      </c>
      <c r="M21" s="16">
        <v>2</v>
      </c>
    </row>
    <row r="22" spans="5:13">
      <c r="E22" s="460"/>
      <c r="F22" s="460"/>
      <c r="G22" s="36"/>
      <c r="H22" s="6">
        <v>17</v>
      </c>
      <c r="I22" s="15" t="s">
        <v>54</v>
      </c>
      <c r="J22" s="16">
        <v>5</v>
      </c>
      <c r="K22" s="8">
        <v>85</v>
      </c>
      <c r="L22" s="15" t="s">
        <v>52</v>
      </c>
      <c r="M22" s="16">
        <v>50</v>
      </c>
    </row>
    <row r="23" spans="5:13">
      <c r="E23" s="40"/>
      <c r="F23" s="40"/>
      <c r="G23" s="41"/>
      <c r="H23" s="6">
        <v>18</v>
      </c>
      <c r="I23" s="15" t="s">
        <v>57</v>
      </c>
      <c r="J23" s="16">
        <v>5</v>
      </c>
      <c r="K23" s="8">
        <v>86</v>
      </c>
      <c r="L23" s="25" t="s">
        <v>55</v>
      </c>
      <c r="M23" s="26">
        <v>5</v>
      </c>
    </row>
    <row r="24" spans="5:13">
      <c r="E24" s="461"/>
      <c r="F24" s="461"/>
      <c r="G24" s="36"/>
      <c r="H24" s="6">
        <v>19</v>
      </c>
      <c r="I24" s="15" t="s">
        <v>59</v>
      </c>
      <c r="J24" s="16">
        <v>4</v>
      </c>
      <c r="K24" s="8">
        <v>87</v>
      </c>
      <c r="L24" s="15" t="s">
        <v>58</v>
      </c>
      <c r="M24" s="16">
        <v>5</v>
      </c>
    </row>
    <row r="25" spans="5:13">
      <c r="E25" s="8"/>
      <c r="F25" s="398"/>
      <c r="G25" s="8"/>
      <c r="H25" s="6">
        <v>20</v>
      </c>
      <c r="I25" s="15" t="s">
        <v>61</v>
      </c>
      <c r="J25" s="16">
        <v>5</v>
      </c>
      <c r="K25" s="8">
        <v>88</v>
      </c>
      <c r="L25" s="15" t="s">
        <v>60</v>
      </c>
      <c r="M25" s="16">
        <v>3</v>
      </c>
    </row>
    <row r="26" spans="5:13">
      <c r="E26" s="8"/>
      <c r="F26" s="399"/>
      <c r="G26" s="8"/>
      <c r="H26" s="6">
        <v>21</v>
      </c>
      <c r="I26" s="25" t="s">
        <v>63</v>
      </c>
      <c r="J26" s="16">
        <v>5</v>
      </c>
      <c r="K26" s="8">
        <v>89</v>
      </c>
      <c r="L26" s="15" t="s">
        <v>62</v>
      </c>
      <c r="M26" s="16">
        <v>5</v>
      </c>
    </row>
    <row r="27" spans="5:13">
      <c r="E27" s="8"/>
      <c r="F27" s="400"/>
      <c r="G27" s="8"/>
      <c r="H27" s="6">
        <v>22</v>
      </c>
      <c r="I27" s="29" t="s">
        <v>65</v>
      </c>
      <c r="J27" s="16">
        <v>5</v>
      </c>
      <c r="K27" s="8">
        <v>90</v>
      </c>
      <c r="L27" s="15" t="s">
        <v>64</v>
      </c>
      <c r="M27" s="16">
        <v>5</v>
      </c>
    </row>
    <row r="28" spans="5:13">
      <c r="E28" s="8"/>
      <c r="F28" s="400"/>
      <c r="G28" s="8"/>
      <c r="H28" s="6">
        <v>23</v>
      </c>
      <c r="I28" s="29" t="s">
        <v>67</v>
      </c>
      <c r="J28" s="16">
        <v>5</v>
      </c>
      <c r="K28" s="8">
        <v>91</v>
      </c>
      <c r="L28" s="15" t="s">
        <v>66</v>
      </c>
      <c r="M28" s="16">
        <v>0</v>
      </c>
    </row>
    <row r="29" spans="5:13">
      <c r="E29" s="8"/>
      <c r="F29" s="400"/>
      <c r="G29" s="8"/>
      <c r="H29" s="6">
        <v>24</v>
      </c>
      <c r="I29" s="29" t="s">
        <v>69</v>
      </c>
      <c r="J29" s="417" t="s">
        <v>141</v>
      </c>
      <c r="K29" s="8">
        <v>92</v>
      </c>
      <c r="L29" s="37" t="s">
        <v>68</v>
      </c>
      <c r="M29" s="38">
        <v>5</v>
      </c>
    </row>
    <row r="30" spans="5:13" ht="13.5" thickBot="1">
      <c r="E30" s="8"/>
      <c r="F30" s="400"/>
      <c r="G30" s="27"/>
      <c r="H30" s="6">
        <v>25</v>
      </c>
      <c r="I30" s="29" t="s">
        <v>71</v>
      </c>
      <c r="J30" s="418" t="s">
        <v>141</v>
      </c>
      <c r="K30" s="8">
        <v>93</v>
      </c>
      <c r="L30" s="37" t="s">
        <v>70</v>
      </c>
      <c r="M30" s="38">
        <v>5</v>
      </c>
    </row>
    <row r="31" spans="5:13" ht="13.5" thickBot="1">
      <c r="E31" s="8"/>
      <c r="F31" s="8"/>
      <c r="G31" s="8"/>
      <c r="H31" s="6"/>
      <c r="I31" s="318" t="s">
        <v>304</v>
      </c>
      <c r="J31" s="324">
        <f>SUM(J6:J30)</f>
        <v>122</v>
      </c>
      <c r="K31" s="27"/>
      <c r="L31" s="319" t="s">
        <v>304</v>
      </c>
      <c r="M31" s="320">
        <f>SUM(M6:M30)</f>
        <v>160</v>
      </c>
    </row>
    <row r="32" spans="5:13">
      <c r="E32" s="8"/>
      <c r="F32" s="8"/>
      <c r="G32" s="8"/>
      <c r="H32" s="6"/>
      <c r="I32" s="44" t="s">
        <v>73</v>
      </c>
      <c r="K32" s="27"/>
      <c r="L32" s="321" t="s">
        <v>72</v>
      </c>
    </row>
    <row r="33" spans="5:13">
      <c r="E33" s="8"/>
      <c r="F33" s="8"/>
      <c r="G33" s="8"/>
      <c r="H33" s="6">
        <v>26</v>
      </c>
      <c r="I33" s="23" t="s">
        <v>75</v>
      </c>
      <c r="J33" s="24">
        <v>5</v>
      </c>
      <c r="K33" s="27">
        <v>94</v>
      </c>
      <c r="L33" s="23" t="s">
        <v>74</v>
      </c>
      <c r="M33" s="24">
        <v>5</v>
      </c>
    </row>
    <row r="34" spans="5:13">
      <c r="E34" s="8"/>
      <c r="F34" s="8"/>
      <c r="G34" s="8"/>
      <c r="H34" s="415">
        <v>27</v>
      </c>
      <c r="I34" s="15" t="s">
        <v>77</v>
      </c>
      <c r="J34" s="16">
        <v>5</v>
      </c>
      <c r="K34" s="8">
        <v>95</v>
      </c>
      <c r="L34" s="25" t="s">
        <v>76</v>
      </c>
      <c r="M34" s="26">
        <v>5</v>
      </c>
    </row>
    <row r="35" spans="5:13">
      <c r="E35" s="8"/>
      <c r="F35" s="8"/>
      <c r="G35" s="8"/>
      <c r="H35" s="6">
        <v>28</v>
      </c>
      <c r="I35" s="15" t="s">
        <v>79</v>
      </c>
      <c r="J35" s="16">
        <v>5</v>
      </c>
      <c r="K35" s="27">
        <v>96</v>
      </c>
      <c r="L35" s="15" t="s">
        <v>78</v>
      </c>
      <c r="M35" s="16">
        <v>3</v>
      </c>
    </row>
    <row r="36" spans="5:13">
      <c r="E36" s="8"/>
      <c r="F36" s="8"/>
      <c r="G36" s="8"/>
      <c r="H36" s="415">
        <v>29</v>
      </c>
      <c r="I36" s="15" t="s">
        <v>81</v>
      </c>
      <c r="J36" s="16">
        <v>5</v>
      </c>
      <c r="K36" s="8">
        <v>97</v>
      </c>
      <c r="L36" s="25" t="s">
        <v>80</v>
      </c>
      <c r="M36" s="26">
        <v>3</v>
      </c>
    </row>
    <row r="37" spans="5:13">
      <c r="E37" s="8"/>
      <c r="F37" s="8"/>
      <c r="G37" s="8"/>
      <c r="H37" s="6">
        <v>30</v>
      </c>
      <c r="I37" s="15" t="s">
        <v>83</v>
      </c>
      <c r="J37" s="16">
        <v>3</v>
      </c>
      <c r="K37" s="27">
        <v>98</v>
      </c>
      <c r="L37" s="15" t="s">
        <v>82</v>
      </c>
      <c r="M37" s="16">
        <v>5</v>
      </c>
    </row>
    <row r="38" spans="5:13">
      <c r="E38" s="8"/>
      <c r="F38" s="8"/>
      <c r="G38" s="8"/>
      <c r="H38" s="415">
        <v>31</v>
      </c>
      <c r="I38" s="48" t="s">
        <v>85</v>
      </c>
      <c r="J38" s="49">
        <v>5</v>
      </c>
      <c r="K38" s="8">
        <v>99</v>
      </c>
      <c r="L38" s="15" t="s">
        <v>84</v>
      </c>
      <c r="M38" s="16">
        <v>5</v>
      </c>
    </row>
    <row r="39" spans="5:13">
      <c r="E39" s="8"/>
      <c r="F39" s="8"/>
      <c r="G39" s="8"/>
      <c r="H39" s="6">
        <v>32</v>
      </c>
      <c r="I39" s="25" t="s">
        <v>87</v>
      </c>
      <c r="J39" s="26">
        <v>5</v>
      </c>
      <c r="K39" s="27">
        <v>100</v>
      </c>
      <c r="L39" s="15" t="s">
        <v>86</v>
      </c>
      <c r="M39" s="16">
        <v>3</v>
      </c>
    </row>
    <row r="40" spans="5:13">
      <c r="E40" s="8"/>
      <c r="F40" s="8"/>
      <c r="G40" s="8"/>
      <c r="H40" s="415">
        <v>33</v>
      </c>
      <c r="I40" s="15" t="s">
        <v>89</v>
      </c>
      <c r="J40" s="16">
        <v>5</v>
      </c>
      <c r="K40" s="8">
        <v>101</v>
      </c>
      <c r="L40" s="15" t="s">
        <v>88</v>
      </c>
      <c r="M40" s="16">
        <v>5</v>
      </c>
    </row>
    <row r="41" spans="5:13">
      <c r="E41" s="8"/>
      <c r="F41" s="8"/>
      <c r="G41" s="8"/>
      <c r="H41" s="6">
        <v>34</v>
      </c>
      <c r="I41" s="37" t="s">
        <v>91</v>
      </c>
      <c r="J41" s="418" t="s">
        <v>137</v>
      </c>
      <c r="K41" s="27">
        <v>102</v>
      </c>
      <c r="L41" s="15" t="s">
        <v>90</v>
      </c>
      <c r="M41" s="38">
        <v>5</v>
      </c>
    </row>
    <row r="42" spans="5:13" ht="13.5" thickBot="1">
      <c r="E42" s="8"/>
      <c r="F42" s="8"/>
      <c r="G42" s="8"/>
      <c r="H42" s="415">
        <v>35</v>
      </c>
      <c r="I42" s="37" t="s">
        <v>93</v>
      </c>
      <c r="J42" s="38">
        <v>5</v>
      </c>
      <c r="K42" s="8">
        <v>103</v>
      </c>
      <c r="L42" s="323" t="s">
        <v>92</v>
      </c>
      <c r="M42" s="418" t="s">
        <v>141</v>
      </c>
    </row>
    <row r="43" spans="5:13" ht="13.5" thickBot="1">
      <c r="E43" s="8"/>
      <c r="F43" s="8"/>
      <c r="G43" s="8"/>
      <c r="H43" s="6">
        <v>36</v>
      </c>
      <c r="I43" s="37" t="s">
        <v>95</v>
      </c>
      <c r="J43" s="418" t="s">
        <v>137</v>
      </c>
      <c r="K43" s="8"/>
      <c r="L43" s="313" t="s">
        <v>304</v>
      </c>
      <c r="M43" s="320">
        <f>SUM(M33:M42)</f>
        <v>39</v>
      </c>
    </row>
    <row r="44" spans="5:13" ht="13.5" thickBot="1">
      <c r="E44" s="8"/>
      <c r="F44" s="8"/>
      <c r="G44" s="8"/>
      <c r="H44" s="415">
        <v>37</v>
      </c>
      <c r="I44" s="37" t="s">
        <v>97</v>
      </c>
      <c r="J44" s="418" t="s">
        <v>137</v>
      </c>
      <c r="K44" s="50"/>
      <c r="L44" s="44" t="s">
        <v>94</v>
      </c>
    </row>
    <row r="45" spans="5:13" ht="13.5" thickBot="1">
      <c r="E45" s="8"/>
      <c r="F45" s="8"/>
      <c r="G45" s="8"/>
      <c r="H45" s="8"/>
      <c r="I45" s="319" t="s">
        <v>304</v>
      </c>
      <c r="J45" s="324">
        <f>SUM(J33:J44)</f>
        <v>43</v>
      </c>
      <c r="K45" s="35">
        <v>104</v>
      </c>
      <c r="L45" s="21" t="s">
        <v>96</v>
      </c>
      <c r="M45" s="22">
        <v>5</v>
      </c>
    </row>
    <row r="46" spans="5:13">
      <c r="E46" s="8"/>
      <c r="F46" s="8"/>
      <c r="G46" s="8"/>
      <c r="H46" s="8"/>
      <c r="I46" s="44" t="s">
        <v>99</v>
      </c>
      <c r="K46" s="8">
        <v>105</v>
      </c>
      <c r="L46" s="15" t="s">
        <v>98</v>
      </c>
      <c r="M46" s="16">
        <v>5</v>
      </c>
    </row>
    <row r="47" spans="5:13">
      <c r="E47" s="8"/>
      <c r="F47" s="8"/>
      <c r="G47" s="8"/>
      <c r="H47" s="8">
        <v>38</v>
      </c>
      <c r="I47" s="23" t="s">
        <v>101</v>
      </c>
      <c r="J47" s="316">
        <v>5</v>
      </c>
      <c r="K47" s="35">
        <v>106</v>
      </c>
      <c r="L47" s="15" t="s">
        <v>313</v>
      </c>
      <c r="M47" s="16">
        <v>1</v>
      </c>
    </row>
    <row r="48" spans="5:13">
      <c r="E48" s="8"/>
      <c r="F48" s="8"/>
      <c r="G48" s="8"/>
      <c r="H48" s="8">
        <v>39</v>
      </c>
      <c r="I48" s="15" t="s">
        <v>103</v>
      </c>
      <c r="J48" s="32">
        <v>5</v>
      </c>
      <c r="K48" s="8">
        <v>107</v>
      </c>
      <c r="L48" s="15" t="s">
        <v>100</v>
      </c>
      <c r="M48" s="16">
        <v>5</v>
      </c>
    </row>
    <row r="49" spans="5:13" ht="13.5" thickBot="1">
      <c r="E49" s="8"/>
      <c r="F49" s="8"/>
      <c r="G49" s="8"/>
      <c r="H49" s="8">
        <v>40</v>
      </c>
      <c r="I49" s="15" t="s">
        <v>104</v>
      </c>
      <c r="J49" s="16">
        <v>5</v>
      </c>
      <c r="K49" s="35">
        <v>108</v>
      </c>
      <c r="L49" s="37" t="s">
        <v>102</v>
      </c>
      <c r="M49" s="76">
        <v>1</v>
      </c>
    </row>
    <row r="50" spans="5:13" s="64" customFormat="1" ht="12.5" thickBot="1">
      <c r="E50" s="8"/>
      <c r="F50" s="8"/>
      <c r="G50" s="8"/>
      <c r="H50" s="8">
        <v>41</v>
      </c>
      <c r="I50" s="15" t="s">
        <v>105</v>
      </c>
      <c r="J50" s="16">
        <v>5</v>
      </c>
      <c r="K50" s="8"/>
      <c r="L50" s="326" t="s">
        <v>304</v>
      </c>
      <c r="M50" s="320">
        <f>SUM(M45:M49)</f>
        <v>17</v>
      </c>
    </row>
    <row r="51" spans="5:13">
      <c r="E51" s="8"/>
      <c r="F51" s="8"/>
      <c r="G51" s="8"/>
      <c r="H51" s="8">
        <v>42</v>
      </c>
      <c r="I51" s="15" t="s">
        <v>106</v>
      </c>
      <c r="J51" s="16">
        <v>5</v>
      </c>
      <c r="K51" s="45"/>
      <c r="L51" s="8"/>
      <c r="M51" s="8"/>
    </row>
    <row r="52" spans="5:13">
      <c r="E52" s="8"/>
      <c r="F52" s="8"/>
      <c r="G52" s="8"/>
      <c r="H52" s="8">
        <v>43</v>
      </c>
      <c r="I52" s="15" t="s">
        <v>107</v>
      </c>
      <c r="J52" s="16">
        <v>5</v>
      </c>
      <c r="K52" s="8"/>
      <c r="L52" s="64"/>
      <c r="M52" s="64"/>
    </row>
    <row r="53" spans="5:13">
      <c r="E53" s="8"/>
      <c r="F53" s="8"/>
      <c r="G53" s="8"/>
      <c r="H53" s="8">
        <v>44</v>
      </c>
      <c r="I53" s="15" t="s">
        <v>108</v>
      </c>
      <c r="J53" s="16">
        <v>5</v>
      </c>
      <c r="K53" s="8"/>
    </row>
    <row r="54" spans="5:13">
      <c r="E54" s="8"/>
      <c r="F54" s="8"/>
      <c r="G54" s="8"/>
      <c r="H54" s="8">
        <v>45</v>
      </c>
      <c r="I54" s="15" t="s">
        <v>109</v>
      </c>
      <c r="J54" s="16">
        <v>5</v>
      </c>
      <c r="K54" s="8"/>
    </row>
    <row r="55" spans="5:13">
      <c r="E55" s="8"/>
      <c r="F55" s="8"/>
      <c r="G55" s="8"/>
      <c r="H55" s="8">
        <v>46</v>
      </c>
      <c r="I55" s="15" t="s">
        <v>110</v>
      </c>
      <c r="J55" s="16">
        <v>5</v>
      </c>
      <c r="K55" s="8"/>
      <c r="L55" s="8"/>
      <c r="M55" s="8"/>
    </row>
    <row r="56" spans="5:13">
      <c r="E56" s="8"/>
      <c r="F56" s="8"/>
      <c r="G56" s="8"/>
      <c r="H56" s="8">
        <v>47</v>
      </c>
      <c r="I56" s="15" t="s">
        <v>111</v>
      </c>
      <c r="J56" s="16">
        <v>5</v>
      </c>
      <c r="K56" s="8"/>
      <c r="L56" s="8"/>
      <c r="M56" s="8"/>
    </row>
    <row r="57" spans="5:13">
      <c r="E57" s="8"/>
      <c r="F57" s="8"/>
      <c r="G57" s="8"/>
      <c r="H57" s="8">
        <v>48</v>
      </c>
      <c r="I57" s="15" t="s">
        <v>112</v>
      </c>
      <c r="J57" s="16">
        <v>5</v>
      </c>
      <c r="K57" s="8"/>
      <c r="L57" s="8"/>
      <c r="M57" s="8"/>
    </row>
    <row r="58" spans="5:13">
      <c r="E58" s="8"/>
      <c r="F58" s="8"/>
      <c r="G58" s="8"/>
      <c r="H58" s="8">
        <v>49</v>
      </c>
      <c r="I58" s="15" t="s">
        <v>113</v>
      </c>
      <c r="J58" s="16">
        <v>5</v>
      </c>
      <c r="K58" s="8"/>
      <c r="L58" s="8"/>
      <c r="M58" s="8"/>
    </row>
    <row r="59" spans="5:13">
      <c r="E59" s="8"/>
      <c r="F59" s="8"/>
      <c r="G59" s="8"/>
      <c r="H59" s="8">
        <v>50</v>
      </c>
      <c r="I59" s="15" t="s">
        <v>114</v>
      </c>
      <c r="J59" s="16">
        <v>5</v>
      </c>
      <c r="K59" s="8"/>
      <c r="L59" s="8"/>
      <c r="M59" s="8"/>
    </row>
    <row r="60" spans="5:13" ht="19">
      <c r="E60" s="53"/>
      <c r="F60" s="53"/>
      <c r="G60" s="53"/>
      <c r="H60" s="8">
        <v>51</v>
      </c>
      <c r="I60" s="15" t="s">
        <v>115</v>
      </c>
      <c r="J60" s="16">
        <v>5</v>
      </c>
      <c r="K60" s="8"/>
      <c r="L60" s="8"/>
      <c r="M60" s="8"/>
    </row>
    <row r="61" spans="5:13">
      <c r="E61" s="8"/>
      <c r="F61" s="8"/>
      <c r="G61" s="8"/>
      <c r="H61" s="8">
        <v>52</v>
      </c>
      <c r="I61" s="15" t="s">
        <v>116</v>
      </c>
      <c r="J61" s="16">
        <v>5</v>
      </c>
      <c r="K61" s="8"/>
      <c r="L61" s="8"/>
      <c r="M61" s="8"/>
    </row>
    <row r="62" spans="5:13">
      <c r="E62" s="8"/>
      <c r="F62" s="8"/>
      <c r="G62" s="8"/>
      <c r="H62" s="8">
        <v>53</v>
      </c>
      <c r="I62" s="52" t="s">
        <v>117</v>
      </c>
      <c r="J62" s="16">
        <v>5</v>
      </c>
      <c r="K62" s="8"/>
      <c r="L62" s="8"/>
      <c r="M62" s="8"/>
    </row>
    <row r="63" spans="5:13">
      <c r="E63" s="8"/>
      <c r="F63" s="8"/>
      <c r="G63" s="8"/>
      <c r="H63" s="8">
        <v>54</v>
      </c>
      <c r="I63" s="15" t="s">
        <v>118</v>
      </c>
      <c r="J63" s="16">
        <v>6</v>
      </c>
      <c r="K63" s="8"/>
      <c r="L63" s="8"/>
      <c r="M63" s="8"/>
    </row>
    <row r="64" spans="5:13">
      <c r="E64" s="8"/>
      <c r="F64" s="8"/>
      <c r="G64" s="8"/>
      <c r="H64" s="8">
        <v>55</v>
      </c>
      <c r="I64" s="15" t="s">
        <v>119</v>
      </c>
      <c r="J64" s="16">
        <v>7</v>
      </c>
      <c r="K64" s="27"/>
      <c r="L64" s="8"/>
      <c r="M64" s="8"/>
    </row>
    <row r="65" spans="5:13">
      <c r="E65" s="8"/>
      <c r="F65" s="8"/>
      <c r="G65" s="8"/>
      <c r="H65" s="8">
        <v>56</v>
      </c>
      <c r="I65" s="15" t="s">
        <v>120</v>
      </c>
      <c r="J65" s="16">
        <v>2</v>
      </c>
      <c r="K65" s="27"/>
      <c r="L65" s="8"/>
      <c r="M65" s="8"/>
    </row>
    <row r="66" spans="5:13" ht="19">
      <c r="E66" s="8"/>
      <c r="F66" s="8"/>
      <c r="G66" s="8"/>
      <c r="H66" s="8">
        <v>57</v>
      </c>
      <c r="I66" s="15" t="s">
        <v>121</v>
      </c>
      <c r="J66" s="16">
        <v>5</v>
      </c>
      <c r="K66" s="53"/>
      <c r="L66" s="8"/>
      <c r="M66" s="8"/>
    </row>
    <row r="67" spans="5:13">
      <c r="E67" s="8"/>
      <c r="F67" s="8"/>
      <c r="G67" s="8"/>
      <c r="H67" s="8">
        <v>58</v>
      </c>
      <c r="I67" s="15" t="s">
        <v>122</v>
      </c>
      <c r="J67" s="16">
        <v>2</v>
      </c>
      <c r="K67" s="8"/>
      <c r="L67" s="8"/>
      <c r="M67" s="8"/>
    </row>
    <row r="68" spans="5:13">
      <c r="E68" s="8"/>
      <c r="F68" s="8"/>
      <c r="G68" s="8"/>
      <c r="H68" s="8">
        <v>59</v>
      </c>
      <c r="I68" s="15" t="s">
        <v>123</v>
      </c>
      <c r="J68" s="417" t="s">
        <v>137</v>
      </c>
      <c r="K68" s="8"/>
      <c r="L68" s="8"/>
      <c r="M68" s="8"/>
    </row>
    <row r="69" spans="5:13">
      <c r="E69" s="8"/>
      <c r="F69" s="8"/>
      <c r="G69" s="8"/>
      <c r="H69" s="8">
        <v>60</v>
      </c>
      <c r="I69" s="15" t="s">
        <v>124</v>
      </c>
      <c r="J69" s="417" t="s">
        <v>137</v>
      </c>
      <c r="K69" s="8"/>
      <c r="L69" s="8"/>
      <c r="M69" s="8"/>
    </row>
    <row r="70" spans="5:13" ht="19">
      <c r="E70" s="8"/>
      <c r="F70" s="8"/>
      <c r="G70" s="8"/>
      <c r="H70" s="8">
        <v>61</v>
      </c>
      <c r="I70" s="15" t="s">
        <v>125</v>
      </c>
      <c r="J70" s="73">
        <v>5</v>
      </c>
      <c r="K70" s="8"/>
      <c r="L70" s="53"/>
      <c r="M70" s="8"/>
    </row>
    <row r="71" spans="5:13">
      <c r="E71" s="8"/>
      <c r="F71" s="8"/>
      <c r="G71" s="8"/>
      <c r="H71" s="8">
        <v>62</v>
      </c>
      <c r="I71" s="15" t="s">
        <v>126</v>
      </c>
      <c r="J71" s="73">
        <v>3</v>
      </c>
      <c r="K71" s="8"/>
      <c r="L71" s="8"/>
      <c r="M71" s="8"/>
    </row>
    <row r="72" spans="5:13" ht="14">
      <c r="E72" s="54"/>
      <c r="F72" s="54"/>
      <c r="G72" s="54"/>
      <c r="H72" s="8">
        <v>63</v>
      </c>
      <c r="I72" s="37" t="s">
        <v>127</v>
      </c>
      <c r="J72" s="76">
        <v>5</v>
      </c>
      <c r="K72" s="8"/>
      <c r="L72" s="8"/>
      <c r="M72" s="8"/>
    </row>
    <row r="73" spans="5:13" ht="14">
      <c r="E73" s="54"/>
      <c r="F73" s="54"/>
      <c r="G73" s="54"/>
      <c r="H73" s="8">
        <v>64</v>
      </c>
      <c r="I73" s="37" t="s">
        <v>128</v>
      </c>
      <c r="J73" s="76">
        <v>3</v>
      </c>
      <c r="K73" s="8"/>
      <c r="L73" s="8"/>
      <c r="M73" s="8"/>
    </row>
    <row r="74" spans="5:13" ht="14">
      <c r="E74" s="54"/>
      <c r="F74" s="54"/>
      <c r="G74" s="54"/>
      <c r="H74" s="8">
        <v>65</v>
      </c>
      <c r="I74" s="37" t="s">
        <v>129</v>
      </c>
      <c r="J74" s="76">
        <v>5</v>
      </c>
      <c r="K74" s="8"/>
      <c r="L74" s="8"/>
      <c r="M74" s="8"/>
    </row>
    <row r="75" spans="5:13" ht="14">
      <c r="E75" s="54"/>
      <c r="F75" s="54"/>
      <c r="G75" s="54"/>
      <c r="H75" s="8">
        <v>66</v>
      </c>
      <c r="I75" s="37" t="s">
        <v>130</v>
      </c>
      <c r="J75" s="76">
        <v>5</v>
      </c>
      <c r="K75" s="8"/>
      <c r="L75" s="8"/>
      <c r="M75" s="8"/>
    </row>
    <row r="76" spans="5:13" ht="14">
      <c r="E76" s="54"/>
      <c r="F76" s="54"/>
      <c r="G76" s="54"/>
      <c r="H76" s="8">
        <v>67</v>
      </c>
      <c r="I76" s="37" t="s">
        <v>131</v>
      </c>
      <c r="J76" s="418" t="s">
        <v>137</v>
      </c>
      <c r="K76" s="8"/>
      <c r="L76" s="8"/>
      <c r="M76" s="8"/>
    </row>
    <row r="77" spans="5:13" ht="14.5" thickBot="1">
      <c r="E77" s="54"/>
      <c r="F77" s="54"/>
      <c r="G77" s="54"/>
      <c r="H77" s="8">
        <v>68</v>
      </c>
      <c r="I77" s="37" t="s">
        <v>132</v>
      </c>
      <c r="J77" s="418" t="s">
        <v>137</v>
      </c>
      <c r="K77" s="8"/>
      <c r="L77" s="8"/>
      <c r="M77" s="8"/>
    </row>
    <row r="78" spans="5:13" ht="14.5" thickBot="1">
      <c r="E78" s="54"/>
      <c r="F78" s="54"/>
      <c r="G78" s="54"/>
      <c r="H78" s="54"/>
      <c r="I78" s="319" t="s">
        <v>304</v>
      </c>
      <c r="J78" s="320">
        <f>SUM(J47:J77)</f>
        <v>128</v>
      </c>
      <c r="K78" s="54"/>
      <c r="L78" s="8"/>
      <c r="M78" s="8"/>
    </row>
    <row r="79" spans="5:13" ht="14">
      <c r="E79" s="54"/>
      <c r="F79" s="54"/>
      <c r="G79" s="54"/>
      <c r="H79" s="54"/>
      <c r="I79" s="54"/>
      <c r="J79" s="54"/>
      <c r="K79" s="54"/>
      <c r="L79" s="8"/>
      <c r="M79" s="8"/>
    </row>
    <row r="80" spans="5:13" ht="14">
      <c r="E80" s="54"/>
      <c r="F80" s="54"/>
      <c r="G80" s="54"/>
      <c r="H80" s="54"/>
      <c r="I80" s="54"/>
      <c r="J80" s="54"/>
      <c r="K80" s="54"/>
      <c r="L80" s="8"/>
      <c r="M80" s="8"/>
    </row>
    <row r="81" spans="5:13" ht="14">
      <c r="E81" s="54"/>
      <c r="F81" s="54"/>
      <c r="G81" s="54"/>
      <c r="H81" s="54"/>
      <c r="I81" s="54"/>
      <c r="J81" s="54"/>
      <c r="K81" s="54"/>
      <c r="L81" s="54"/>
      <c r="M81" s="54"/>
    </row>
    <row r="82" spans="5:13" ht="14">
      <c r="E82" s="56"/>
      <c r="F82" s="56"/>
      <c r="G82" s="56"/>
      <c r="H82" s="54"/>
      <c r="I82" s="54"/>
      <c r="J82" s="54"/>
      <c r="K82" s="54"/>
      <c r="L82" s="54"/>
      <c r="M82" s="54"/>
    </row>
    <row r="83" spans="5:13" ht="14">
      <c r="E83" s="54"/>
      <c r="F83" s="54"/>
      <c r="G83" s="54"/>
      <c r="H83" s="54"/>
      <c r="I83" s="54"/>
      <c r="J83" s="54"/>
      <c r="K83" s="54"/>
      <c r="L83" s="54"/>
      <c r="M83" s="54"/>
    </row>
    <row r="84" spans="5:13" ht="14">
      <c r="E84" s="62"/>
      <c r="F84" s="65"/>
      <c r="G84" s="65"/>
      <c r="H84" s="54"/>
      <c r="I84" s="54"/>
      <c r="J84" s="54"/>
      <c r="K84" s="54"/>
      <c r="L84" s="54"/>
      <c r="M84" s="54"/>
    </row>
    <row r="85" spans="5:13" ht="14">
      <c r="E85" s="62"/>
      <c r="F85" s="65"/>
      <c r="G85" s="65"/>
      <c r="H85" s="54"/>
      <c r="I85" s="54"/>
      <c r="J85" s="54"/>
      <c r="K85" s="54"/>
      <c r="L85" s="54"/>
      <c r="M85" s="54"/>
    </row>
    <row r="86" spans="5:13" ht="14">
      <c r="E86" s="62"/>
      <c r="F86" s="65"/>
      <c r="G86" s="65"/>
      <c r="H86" s="54"/>
      <c r="I86" s="54"/>
      <c r="J86" s="54"/>
      <c r="K86" s="54"/>
      <c r="L86" s="54"/>
      <c r="M86" s="54"/>
    </row>
    <row r="87" spans="5:13" ht="14">
      <c r="E87" s="62"/>
      <c r="F87" s="65"/>
      <c r="G87" s="65"/>
      <c r="H87" s="54"/>
      <c r="I87" s="54"/>
      <c r="J87" s="54"/>
      <c r="K87" s="54"/>
      <c r="L87" s="54"/>
      <c r="M87" s="54"/>
    </row>
    <row r="88" spans="5:13" ht="14">
      <c r="E88" s="62"/>
      <c r="F88" s="65"/>
      <c r="G88" s="65"/>
      <c r="H88" s="56"/>
      <c r="I88" s="54"/>
      <c r="J88" s="54"/>
      <c r="K88" s="56"/>
      <c r="L88" s="54"/>
      <c r="M88" s="54"/>
    </row>
    <row r="89" spans="5:13" ht="14">
      <c r="E89" s="62"/>
      <c r="F89" s="68"/>
      <c r="G89" s="65"/>
      <c r="H89" s="54"/>
      <c r="I89" s="56"/>
      <c r="J89" s="56"/>
      <c r="K89" s="54"/>
      <c r="L89" s="54"/>
      <c r="M89" s="54"/>
    </row>
    <row r="90" spans="5:13" ht="14">
      <c r="E90" s="62"/>
      <c r="F90" s="65"/>
      <c r="G90" s="65"/>
      <c r="H90" s="66"/>
      <c r="I90" s="54"/>
      <c r="J90" s="54"/>
      <c r="K90" s="67"/>
      <c r="L90" s="54"/>
      <c r="M90" s="54"/>
    </row>
    <row r="91" spans="5:13" ht="14">
      <c r="E91" s="62"/>
      <c r="F91" s="65"/>
      <c r="G91" s="65"/>
      <c r="H91" s="66"/>
      <c r="I91" s="62"/>
      <c r="J91" s="67"/>
      <c r="K91" s="67"/>
      <c r="L91" s="56"/>
      <c r="M91" s="56"/>
    </row>
    <row r="92" spans="5:13" ht="14">
      <c r="E92" s="62"/>
      <c r="F92" s="65"/>
      <c r="G92" s="65"/>
      <c r="H92" s="66"/>
      <c r="I92" s="62"/>
      <c r="J92" s="67"/>
      <c r="K92" s="67"/>
      <c r="L92" s="54"/>
      <c r="M92" s="54"/>
    </row>
    <row r="93" spans="5:13" ht="14">
      <c r="E93" s="62"/>
      <c r="F93" s="65"/>
      <c r="G93" s="65"/>
      <c r="H93" s="66"/>
      <c r="I93" s="62"/>
      <c r="J93" s="67"/>
      <c r="K93" s="67"/>
      <c r="L93" s="67"/>
      <c r="M93" s="67"/>
    </row>
    <row r="94" spans="5:13" ht="14">
      <c r="E94" s="62"/>
      <c r="F94" s="65"/>
      <c r="G94" s="65"/>
      <c r="H94" s="66"/>
      <c r="I94" s="62"/>
      <c r="J94" s="67"/>
      <c r="K94" s="67"/>
      <c r="L94" s="67"/>
      <c r="M94" s="67"/>
    </row>
    <row r="95" spans="5:13" ht="14">
      <c r="E95" s="62"/>
      <c r="F95" s="65"/>
      <c r="G95" s="65"/>
      <c r="H95" s="66"/>
      <c r="I95" s="62"/>
      <c r="J95" s="67"/>
      <c r="K95" s="67"/>
      <c r="L95" s="67"/>
      <c r="M95" s="67"/>
    </row>
    <row r="96" spans="5:13" ht="14">
      <c r="E96" s="62"/>
      <c r="F96" s="65"/>
      <c r="G96" s="65"/>
      <c r="H96" s="66"/>
      <c r="I96" s="62"/>
      <c r="J96" s="67"/>
      <c r="K96" s="67"/>
      <c r="L96" s="67"/>
      <c r="M96" s="67"/>
    </row>
    <row r="97" spans="5:13" ht="14">
      <c r="E97" s="62"/>
      <c r="F97" s="65"/>
      <c r="G97" s="65"/>
      <c r="H97" s="66"/>
      <c r="I97" s="62"/>
      <c r="J97" s="67"/>
      <c r="K97" s="67"/>
      <c r="L97" s="67"/>
      <c r="M97" s="67"/>
    </row>
    <row r="98" spans="5:13" ht="14">
      <c r="E98" s="62"/>
      <c r="F98" s="65"/>
      <c r="G98" s="65"/>
      <c r="H98" s="66"/>
      <c r="I98" s="62"/>
      <c r="J98" s="67"/>
      <c r="K98" s="67"/>
      <c r="L98" s="67"/>
      <c r="M98" s="67"/>
    </row>
    <row r="99" spans="5:13" ht="14">
      <c r="E99" s="62"/>
      <c r="F99" s="65"/>
      <c r="G99" s="65"/>
      <c r="H99" s="66"/>
      <c r="I99" s="62"/>
      <c r="J99" s="67"/>
      <c r="K99" s="67"/>
      <c r="L99" s="67"/>
      <c r="M99" s="67"/>
    </row>
    <row r="100" spans="5:13" ht="14">
      <c r="E100" s="62"/>
      <c r="F100" s="65"/>
      <c r="G100" s="65"/>
      <c r="H100" s="66"/>
      <c r="I100" s="62"/>
      <c r="J100" s="67"/>
      <c r="K100" s="67"/>
      <c r="L100" s="67"/>
      <c r="M100" s="67"/>
    </row>
    <row r="101" spans="5:13" ht="14">
      <c r="E101" s="62"/>
      <c r="F101" s="65"/>
      <c r="G101" s="65"/>
      <c r="H101" s="66"/>
      <c r="I101" s="62"/>
      <c r="J101" s="67"/>
      <c r="K101" s="67"/>
      <c r="L101" s="67"/>
      <c r="M101" s="67"/>
    </row>
    <row r="102" spans="5:13" ht="14">
      <c r="E102" s="62"/>
      <c r="F102" s="65"/>
      <c r="G102" s="65"/>
      <c r="H102" s="66"/>
      <c r="I102" s="62"/>
      <c r="J102" s="67"/>
      <c r="K102" s="67"/>
      <c r="L102" s="67"/>
      <c r="M102" s="67"/>
    </row>
    <row r="103" spans="5:13" ht="14">
      <c r="E103" s="62"/>
      <c r="F103" s="65"/>
      <c r="G103" s="65"/>
      <c r="H103" s="62"/>
      <c r="I103" s="62"/>
      <c r="J103" s="67"/>
      <c r="K103" s="67"/>
      <c r="L103" s="67"/>
      <c r="M103" s="67"/>
    </row>
    <row r="104" spans="5:13" ht="14">
      <c r="E104" s="62"/>
      <c r="F104" s="65"/>
      <c r="G104" s="65"/>
      <c r="H104" s="62"/>
      <c r="I104" s="62"/>
      <c r="J104" s="67"/>
      <c r="K104" s="67"/>
      <c r="L104" s="67"/>
      <c r="M104" s="67"/>
    </row>
    <row r="105" spans="5:13" ht="14">
      <c r="E105" s="62"/>
      <c r="F105" s="65"/>
      <c r="G105" s="68"/>
      <c r="H105" s="62"/>
      <c r="I105" s="62"/>
      <c r="J105" s="65"/>
      <c r="K105" s="65"/>
      <c r="L105" s="67"/>
      <c r="M105" s="67"/>
    </row>
    <row r="106" spans="5:13" ht="16.5">
      <c r="E106" s="62"/>
      <c r="F106" s="65"/>
      <c r="G106" s="65"/>
      <c r="H106" s="61"/>
      <c r="I106" s="62"/>
      <c r="J106" s="67"/>
      <c r="K106" s="67"/>
      <c r="L106" s="67"/>
      <c r="M106" s="67"/>
    </row>
    <row r="107" spans="5:13" ht="14">
      <c r="E107" s="62"/>
      <c r="F107" s="65"/>
      <c r="G107" s="65"/>
      <c r="H107" s="62"/>
      <c r="I107" s="62"/>
      <c r="J107" s="67"/>
      <c r="K107" s="67"/>
      <c r="L107" s="67"/>
      <c r="M107" s="67"/>
    </row>
    <row r="108" spans="5:13" ht="14">
      <c r="E108" s="62"/>
      <c r="F108" s="65"/>
      <c r="G108" s="65"/>
      <c r="H108" s="66"/>
      <c r="I108" s="62"/>
      <c r="J108" s="67"/>
      <c r="K108" s="67"/>
      <c r="L108" s="65"/>
      <c r="M108" s="65"/>
    </row>
    <row r="109" spans="5:13" ht="14">
      <c r="E109" s="62"/>
      <c r="F109" s="65"/>
      <c r="G109" s="65"/>
      <c r="H109" s="66"/>
      <c r="I109" s="62"/>
      <c r="J109" s="67"/>
      <c r="K109" s="67"/>
      <c r="L109" s="67"/>
      <c r="M109" s="67"/>
    </row>
    <row r="110" spans="5:13" ht="14">
      <c r="E110" s="62"/>
      <c r="F110" s="65"/>
      <c r="G110" s="65"/>
      <c r="H110" s="66"/>
      <c r="I110" s="62"/>
      <c r="J110" s="67"/>
      <c r="K110" s="67"/>
      <c r="L110" s="67"/>
      <c r="M110" s="67"/>
    </row>
    <row r="111" spans="5:13" ht="14">
      <c r="E111" s="62"/>
      <c r="F111" s="65"/>
      <c r="G111" s="65"/>
      <c r="H111" s="66"/>
      <c r="I111" s="62"/>
      <c r="J111" s="67"/>
      <c r="K111" s="67"/>
      <c r="L111" s="67"/>
      <c r="M111" s="67"/>
    </row>
    <row r="112" spans="5:13" ht="14">
      <c r="E112" s="62"/>
      <c r="F112" s="65"/>
      <c r="G112" s="65"/>
      <c r="H112" s="66"/>
      <c r="I112" s="62"/>
      <c r="J112" s="67"/>
      <c r="K112" s="67"/>
      <c r="L112" s="67"/>
      <c r="M112" s="67"/>
    </row>
    <row r="113" spans="5:13" ht="14">
      <c r="E113" s="62"/>
      <c r="F113" s="67"/>
      <c r="G113" s="65"/>
      <c r="H113" s="66"/>
      <c r="I113" s="62"/>
      <c r="J113" s="67"/>
      <c r="K113" s="67"/>
      <c r="L113" s="67"/>
      <c r="M113" s="67"/>
    </row>
    <row r="114" spans="5:13" ht="14">
      <c r="E114" s="62"/>
      <c r="F114" s="67"/>
      <c r="G114" s="65"/>
      <c r="H114" s="66"/>
      <c r="I114" s="62"/>
      <c r="J114" s="67"/>
      <c r="K114" s="67"/>
      <c r="L114" s="67"/>
      <c r="M114" s="67"/>
    </row>
    <row r="115" spans="5:13" ht="14">
      <c r="E115" s="62"/>
      <c r="F115" s="65"/>
      <c r="G115" s="65"/>
      <c r="H115" s="66"/>
      <c r="I115" s="62"/>
      <c r="J115" s="67"/>
      <c r="K115" s="67"/>
      <c r="L115" s="67"/>
      <c r="M115" s="67"/>
    </row>
    <row r="116" spans="5:13" ht="14">
      <c r="E116" s="62"/>
      <c r="F116" s="65"/>
      <c r="G116" s="65"/>
      <c r="H116" s="66"/>
      <c r="I116" s="62"/>
      <c r="J116" s="67"/>
      <c r="K116" s="67"/>
      <c r="L116" s="67"/>
      <c r="M116" s="67"/>
    </row>
    <row r="117" spans="5:13" ht="14">
      <c r="E117" s="62"/>
      <c r="F117" s="65"/>
      <c r="G117" s="65"/>
      <c r="H117" s="66"/>
      <c r="I117" s="62"/>
      <c r="J117" s="67"/>
      <c r="K117" s="67"/>
      <c r="L117" s="67"/>
      <c r="M117" s="67"/>
    </row>
    <row r="118" spans="5:13" ht="14">
      <c r="E118" s="62"/>
      <c r="F118" s="65"/>
      <c r="G118" s="65"/>
      <c r="H118" s="66"/>
      <c r="I118" s="62"/>
      <c r="J118" s="67"/>
      <c r="K118" s="67"/>
      <c r="L118" s="67"/>
      <c r="M118" s="67"/>
    </row>
    <row r="119" spans="5:13" ht="14">
      <c r="E119" s="62"/>
      <c r="F119" s="65"/>
      <c r="G119" s="65"/>
      <c r="H119" s="66"/>
      <c r="I119" s="62"/>
      <c r="J119" s="67"/>
      <c r="K119" s="67"/>
      <c r="L119" s="67"/>
      <c r="M119" s="67"/>
    </row>
    <row r="120" spans="5:13" ht="14">
      <c r="E120" s="62"/>
      <c r="F120" s="65"/>
      <c r="G120" s="65"/>
      <c r="H120" s="66"/>
      <c r="I120" s="62"/>
      <c r="J120" s="67"/>
      <c r="K120" s="67"/>
      <c r="L120" s="67"/>
      <c r="M120" s="67"/>
    </row>
    <row r="121" spans="5:13" ht="14">
      <c r="E121" s="62"/>
      <c r="F121" s="65"/>
      <c r="G121" s="65"/>
      <c r="H121" s="66"/>
      <c r="I121" s="62"/>
      <c r="J121" s="67"/>
      <c r="K121" s="67"/>
      <c r="L121" s="67"/>
      <c r="M121" s="67"/>
    </row>
    <row r="122" spans="5:13" ht="14">
      <c r="E122" s="62"/>
      <c r="F122" s="65"/>
      <c r="G122" s="65"/>
      <c r="H122" s="66"/>
      <c r="I122" s="62"/>
      <c r="J122" s="67"/>
      <c r="K122" s="67"/>
      <c r="L122" s="67"/>
      <c r="M122" s="67"/>
    </row>
    <row r="123" spans="5:13" ht="14">
      <c r="E123" s="62"/>
      <c r="F123" s="65"/>
      <c r="G123" s="65"/>
      <c r="H123" s="67"/>
      <c r="I123" s="62"/>
      <c r="J123" s="67"/>
      <c r="K123" s="67"/>
      <c r="L123" s="67"/>
      <c r="M123" s="67"/>
    </row>
    <row r="124" spans="5:13" ht="14">
      <c r="E124" s="62"/>
      <c r="F124" s="65"/>
      <c r="G124" s="65"/>
      <c r="H124" s="67"/>
      <c r="I124" s="67"/>
      <c r="J124" s="67"/>
      <c r="K124" s="67"/>
      <c r="L124" s="67"/>
      <c r="M124" s="67"/>
    </row>
    <row r="125" spans="5:13" ht="14">
      <c r="E125" s="62"/>
      <c r="F125" s="65"/>
      <c r="G125" s="65"/>
      <c r="H125" s="67"/>
      <c r="I125" s="67"/>
      <c r="J125" s="67"/>
      <c r="K125" s="67"/>
      <c r="L125" s="67"/>
      <c r="M125" s="67"/>
    </row>
    <row r="126" spans="5:13" ht="14">
      <c r="F126" s="65"/>
      <c r="G126" s="65"/>
      <c r="H126" s="67"/>
      <c r="I126" s="67"/>
      <c r="J126" s="67"/>
      <c r="K126" s="67"/>
      <c r="L126" s="67"/>
      <c r="M126" s="67"/>
    </row>
    <row r="127" spans="5:13" ht="14">
      <c r="G127" s="65"/>
      <c r="H127" s="67"/>
      <c r="I127" s="67"/>
      <c r="J127" s="67"/>
      <c r="K127" s="67"/>
      <c r="L127" s="67"/>
      <c r="M127" s="67"/>
    </row>
    <row r="128" spans="5:13" ht="14">
      <c r="G128" s="65"/>
      <c r="H128" s="67"/>
      <c r="I128" s="67"/>
      <c r="J128" s="67"/>
      <c r="K128" s="67"/>
      <c r="L128" s="67"/>
      <c r="M128" s="67"/>
    </row>
    <row r="129" spans="7:13" ht="14">
      <c r="G129" s="67"/>
      <c r="H129" s="67"/>
      <c r="I129" s="67"/>
      <c r="J129" s="67"/>
      <c r="K129" s="67"/>
      <c r="L129" s="67"/>
      <c r="M129" s="67"/>
    </row>
    <row r="130" spans="7:13" ht="14">
      <c r="G130" s="67"/>
      <c r="H130" s="67"/>
      <c r="I130" s="67"/>
      <c r="J130" s="67"/>
      <c r="K130" s="67"/>
      <c r="L130" s="67"/>
      <c r="M130" s="67"/>
    </row>
    <row r="131" spans="7:13" ht="14">
      <c r="G131" s="65"/>
      <c r="H131" s="67"/>
      <c r="I131" s="67"/>
      <c r="J131" s="67"/>
      <c r="K131" s="67"/>
      <c r="L131" s="67"/>
      <c r="M131" s="67"/>
    </row>
    <row r="132" spans="7:13" ht="14">
      <c r="G132" s="65"/>
      <c r="H132" s="67"/>
      <c r="I132" s="67"/>
      <c r="J132" s="67"/>
      <c r="K132" s="67"/>
      <c r="L132" s="67"/>
      <c r="M132" s="67"/>
    </row>
    <row r="133" spans="7:13" ht="14">
      <c r="G133" s="65"/>
      <c r="H133" s="67"/>
      <c r="I133" s="67"/>
      <c r="J133" s="67"/>
      <c r="K133" s="67"/>
      <c r="L133" s="67"/>
      <c r="M133" s="67"/>
    </row>
    <row r="134" spans="7:13" ht="14">
      <c r="G134" s="65"/>
      <c r="H134" s="67"/>
      <c r="I134" s="67"/>
      <c r="J134" s="67"/>
      <c r="K134" s="67"/>
      <c r="L134" s="67"/>
      <c r="M134" s="67"/>
    </row>
    <row r="135" spans="7:13" ht="14">
      <c r="G135" s="65"/>
      <c r="H135" s="65"/>
      <c r="I135" s="67"/>
      <c r="J135" s="67"/>
      <c r="K135" s="67"/>
      <c r="L135" s="67"/>
      <c r="M135" s="67"/>
    </row>
    <row r="136" spans="7:13" ht="14">
      <c r="G136" s="65"/>
      <c r="H136" s="65"/>
      <c r="I136" s="67"/>
      <c r="J136" s="67"/>
      <c r="K136" s="67"/>
      <c r="L136" s="67"/>
      <c r="M136" s="67"/>
    </row>
    <row r="137" spans="7:13" ht="14">
      <c r="G137" s="65"/>
      <c r="H137" s="67"/>
      <c r="I137" s="67"/>
      <c r="J137" s="67"/>
      <c r="K137" s="67"/>
      <c r="L137" s="67"/>
      <c r="M137" s="67"/>
    </row>
    <row r="138" spans="7:13" ht="14">
      <c r="G138" s="65"/>
      <c r="H138" s="65"/>
      <c r="I138" s="67"/>
      <c r="J138" s="65"/>
      <c r="K138" s="65"/>
      <c r="L138" s="67"/>
      <c r="M138" s="67"/>
    </row>
    <row r="139" spans="7:13" ht="14">
      <c r="G139" s="65"/>
      <c r="H139" s="67"/>
      <c r="I139" s="65"/>
      <c r="J139" s="67"/>
      <c r="K139" s="67"/>
      <c r="L139" s="67"/>
      <c r="M139" s="67"/>
    </row>
    <row r="140" spans="7:13" ht="14">
      <c r="G140" s="65"/>
      <c r="H140" s="67"/>
      <c r="I140" s="67"/>
      <c r="J140" s="67"/>
      <c r="K140" s="67"/>
      <c r="L140" s="67"/>
      <c r="M140" s="67"/>
    </row>
    <row r="141" spans="7:13" ht="14">
      <c r="G141" s="65"/>
      <c r="H141" s="67"/>
      <c r="I141" s="67"/>
      <c r="J141" s="67"/>
      <c r="K141" s="67"/>
      <c r="L141" s="65"/>
      <c r="M141" s="65"/>
    </row>
    <row r="142" spans="7:13" ht="14">
      <c r="G142" s="65"/>
      <c r="H142" s="67"/>
      <c r="I142" s="67"/>
      <c r="J142" s="67"/>
      <c r="K142" s="67"/>
      <c r="L142" s="67"/>
      <c r="M142" s="67"/>
    </row>
    <row r="143" spans="7:13" ht="14">
      <c r="H143" s="67"/>
      <c r="I143" s="67"/>
      <c r="J143" s="67"/>
      <c r="K143" s="67"/>
      <c r="L143" s="67"/>
      <c r="M143" s="67"/>
    </row>
    <row r="144" spans="7:13" ht="14">
      <c r="H144" s="67"/>
      <c r="I144" s="67"/>
      <c r="J144" s="67"/>
      <c r="K144" s="67"/>
      <c r="L144" s="67"/>
      <c r="M144" s="67"/>
    </row>
    <row r="145" spans="8:13" ht="14">
      <c r="H145" s="67"/>
      <c r="I145" s="67"/>
      <c r="J145" s="67"/>
      <c r="K145" s="67"/>
      <c r="L145" s="67"/>
      <c r="M145" s="67"/>
    </row>
    <row r="146" spans="8:13" ht="14">
      <c r="H146" s="67"/>
      <c r="I146" s="67"/>
      <c r="J146" s="67"/>
      <c r="K146" s="67"/>
      <c r="L146" s="67"/>
      <c r="M146" s="67"/>
    </row>
    <row r="147" spans="8:13" ht="14">
      <c r="H147" s="67"/>
      <c r="I147" s="67"/>
      <c r="J147" s="67"/>
      <c r="K147" s="67"/>
      <c r="L147" s="67"/>
      <c r="M147" s="67"/>
    </row>
    <row r="148" spans="8:13" ht="14">
      <c r="H148" s="67"/>
      <c r="I148" s="67"/>
      <c r="J148" s="67"/>
      <c r="K148" s="67"/>
      <c r="L148" s="67"/>
      <c r="M148" s="67"/>
    </row>
    <row r="149" spans="8:13" ht="14">
      <c r="I149" s="67"/>
      <c r="L149" s="67"/>
      <c r="M149" s="67"/>
    </row>
    <row r="150" spans="8:13" ht="14">
      <c r="L150" s="67"/>
      <c r="M150" s="67"/>
    </row>
    <row r="151" spans="8:13" ht="14">
      <c r="L151" s="67"/>
      <c r="M151" s="67"/>
    </row>
  </sheetData>
  <sheetProtection algorithmName="SHA-512" hashValue="OLC5SpEjUSL0Eq79xazP4sFXu2dvRxiCfgUHCfrkvfUco/Nx/Fvp8x6W5PF4XbL0pr4Ml7/JTCTfYfuD8YKLRA==" saltValue="OJ7w10OffwAAvz8DskVQdw==" spinCount="100000" sheet="1" formatCells="0" formatColumns="0" formatRows="0" insertColumns="0" insertRows="0" insertHyperlinks="0" deleteColumns="0" deleteRows="0" sort="0" autoFilter="0" pivotTables="0"/>
  <mergeCells count="7">
    <mergeCell ref="E20:F20"/>
    <mergeCell ref="E22:F22"/>
    <mergeCell ref="E24:F24"/>
    <mergeCell ref="A1:M2"/>
    <mergeCell ref="A4:B4"/>
    <mergeCell ref="A5:B5"/>
    <mergeCell ref="A6:B6"/>
  </mergeCells>
  <phoneticPr fontId="3"/>
  <pageMargins left="0.7" right="0.7" top="0.75" bottom="0.75" header="0.3" footer="0.3"/>
  <pageSetup paperSize="9" scale="58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O231"/>
  <sheetViews>
    <sheetView zoomScaleNormal="100" workbookViewId="0">
      <selection activeCell="J6" sqref="J6"/>
    </sheetView>
  </sheetViews>
  <sheetFormatPr defaultColWidth="8.25" defaultRowHeight="13"/>
  <cols>
    <col min="1" max="1" width="17.25" style="63" customWidth="1"/>
    <col min="2" max="2" width="8" style="63" customWidth="1"/>
    <col min="3" max="3" width="8.25" style="63"/>
    <col min="4" max="4" width="4.33203125" style="63" customWidth="1"/>
    <col min="5" max="5" width="8" style="63" customWidth="1"/>
    <col min="6" max="6" width="20.58203125" style="63" customWidth="1"/>
    <col min="7" max="7" width="7" style="63" customWidth="1"/>
    <col min="8" max="8" width="3.33203125" style="63" customWidth="1"/>
    <col min="9" max="9" width="21.08203125" style="63" customWidth="1"/>
    <col min="10" max="10" width="7" style="63" customWidth="1"/>
    <col min="11" max="11" width="3.33203125" style="63" customWidth="1"/>
    <col min="12" max="12" width="21" style="63" customWidth="1"/>
    <col min="13" max="13" width="7" style="63" customWidth="1"/>
    <col min="14" max="14" width="15.75" style="63" customWidth="1"/>
    <col min="15" max="15" width="11.58203125" style="63" bestFit="1" customWidth="1"/>
    <col min="16" max="260" width="8.25" style="63"/>
    <col min="261" max="261" width="5.75" style="63" customWidth="1"/>
    <col min="262" max="262" width="20.58203125" style="63" customWidth="1"/>
    <col min="263" max="263" width="7" style="63" customWidth="1"/>
    <col min="264" max="264" width="5.75" style="63" customWidth="1"/>
    <col min="265" max="265" width="20.08203125" style="63" bestFit="1" customWidth="1"/>
    <col min="266" max="266" width="7" style="63" customWidth="1"/>
    <col min="267" max="267" width="5.83203125" style="63" customWidth="1"/>
    <col min="268" max="268" width="15.75" style="63" bestFit="1" customWidth="1"/>
    <col min="269" max="269" width="7" style="63" customWidth="1"/>
    <col min="270" max="270" width="15.75" style="63" customWidth="1"/>
    <col min="271" max="271" width="11.58203125" style="63" bestFit="1" customWidth="1"/>
    <col min="272" max="516" width="8.25" style="63"/>
    <col min="517" max="517" width="5.75" style="63" customWidth="1"/>
    <col min="518" max="518" width="20.58203125" style="63" customWidth="1"/>
    <col min="519" max="519" width="7" style="63" customWidth="1"/>
    <col min="520" max="520" width="5.75" style="63" customWidth="1"/>
    <col min="521" max="521" width="20.08203125" style="63" bestFit="1" customWidth="1"/>
    <col min="522" max="522" width="7" style="63" customWidth="1"/>
    <col min="523" max="523" width="5.83203125" style="63" customWidth="1"/>
    <col min="524" max="524" width="15.75" style="63" bestFit="1" customWidth="1"/>
    <col min="525" max="525" width="7" style="63" customWidth="1"/>
    <col min="526" max="526" width="15.75" style="63" customWidth="1"/>
    <col min="527" max="527" width="11.58203125" style="63" bestFit="1" customWidth="1"/>
    <col min="528" max="772" width="8.25" style="63"/>
    <col min="773" max="773" width="5.75" style="63" customWidth="1"/>
    <col min="774" max="774" width="20.58203125" style="63" customWidth="1"/>
    <col min="775" max="775" width="7" style="63" customWidth="1"/>
    <col min="776" max="776" width="5.75" style="63" customWidth="1"/>
    <col min="777" max="777" width="20.08203125" style="63" bestFit="1" customWidth="1"/>
    <col min="778" max="778" width="7" style="63" customWidth="1"/>
    <col min="779" max="779" width="5.83203125" style="63" customWidth="1"/>
    <col min="780" max="780" width="15.75" style="63" bestFit="1" customWidth="1"/>
    <col min="781" max="781" width="7" style="63" customWidth="1"/>
    <col min="782" max="782" width="15.75" style="63" customWidth="1"/>
    <col min="783" max="783" width="11.58203125" style="63" bestFit="1" customWidth="1"/>
    <col min="784" max="1028" width="8.25" style="63"/>
    <col min="1029" max="1029" width="5.75" style="63" customWidth="1"/>
    <col min="1030" max="1030" width="20.58203125" style="63" customWidth="1"/>
    <col min="1031" max="1031" width="7" style="63" customWidth="1"/>
    <col min="1032" max="1032" width="5.75" style="63" customWidth="1"/>
    <col min="1033" max="1033" width="20.08203125" style="63" bestFit="1" customWidth="1"/>
    <col min="1034" max="1034" width="7" style="63" customWidth="1"/>
    <col min="1035" max="1035" width="5.83203125" style="63" customWidth="1"/>
    <col min="1036" max="1036" width="15.75" style="63" bestFit="1" customWidth="1"/>
    <col min="1037" max="1037" width="7" style="63" customWidth="1"/>
    <col min="1038" max="1038" width="15.75" style="63" customWidth="1"/>
    <col min="1039" max="1039" width="11.58203125" style="63" bestFit="1" customWidth="1"/>
    <col min="1040" max="1284" width="8.25" style="63"/>
    <col min="1285" max="1285" width="5.75" style="63" customWidth="1"/>
    <col min="1286" max="1286" width="20.58203125" style="63" customWidth="1"/>
    <col min="1287" max="1287" width="7" style="63" customWidth="1"/>
    <col min="1288" max="1288" width="5.75" style="63" customWidth="1"/>
    <col min="1289" max="1289" width="20.08203125" style="63" bestFit="1" customWidth="1"/>
    <col min="1290" max="1290" width="7" style="63" customWidth="1"/>
    <col min="1291" max="1291" width="5.83203125" style="63" customWidth="1"/>
    <col min="1292" max="1292" width="15.75" style="63" bestFit="1" customWidth="1"/>
    <col min="1293" max="1293" width="7" style="63" customWidth="1"/>
    <col min="1294" max="1294" width="15.75" style="63" customWidth="1"/>
    <col min="1295" max="1295" width="11.58203125" style="63" bestFit="1" customWidth="1"/>
    <col min="1296" max="1540" width="8.25" style="63"/>
    <col min="1541" max="1541" width="5.75" style="63" customWidth="1"/>
    <col min="1542" max="1542" width="20.58203125" style="63" customWidth="1"/>
    <col min="1543" max="1543" width="7" style="63" customWidth="1"/>
    <col min="1544" max="1544" width="5.75" style="63" customWidth="1"/>
    <col min="1545" max="1545" width="20.08203125" style="63" bestFit="1" customWidth="1"/>
    <col min="1546" max="1546" width="7" style="63" customWidth="1"/>
    <col min="1547" max="1547" width="5.83203125" style="63" customWidth="1"/>
    <col min="1548" max="1548" width="15.75" style="63" bestFit="1" customWidth="1"/>
    <col min="1549" max="1549" width="7" style="63" customWidth="1"/>
    <col min="1550" max="1550" width="15.75" style="63" customWidth="1"/>
    <col min="1551" max="1551" width="11.58203125" style="63" bestFit="1" customWidth="1"/>
    <col min="1552" max="1796" width="8.25" style="63"/>
    <col min="1797" max="1797" width="5.75" style="63" customWidth="1"/>
    <col min="1798" max="1798" width="20.58203125" style="63" customWidth="1"/>
    <col min="1799" max="1799" width="7" style="63" customWidth="1"/>
    <col min="1800" max="1800" width="5.75" style="63" customWidth="1"/>
    <col min="1801" max="1801" width="20.08203125" style="63" bestFit="1" customWidth="1"/>
    <col min="1802" max="1802" width="7" style="63" customWidth="1"/>
    <col min="1803" max="1803" width="5.83203125" style="63" customWidth="1"/>
    <col min="1804" max="1804" width="15.75" style="63" bestFit="1" customWidth="1"/>
    <col min="1805" max="1805" width="7" style="63" customWidth="1"/>
    <col min="1806" max="1806" width="15.75" style="63" customWidth="1"/>
    <col min="1807" max="1807" width="11.58203125" style="63" bestFit="1" customWidth="1"/>
    <col min="1808" max="2052" width="8.25" style="63"/>
    <col min="2053" max="2053" width="5.75" style="63" customWidth="1"/>
    <col min="2054" max="2054" width="20.58203125" style="63" customWidth="1"/>
    <col min="2055" max="2055" width="7" style="63" customWidth="1"/>
    <col min="2056" max="2056" width="5.75" style="63" customWidth="1"/>
    <col min="2057" max="2057" width="20.08203125" style="63" bestFit="1" customWidth="1"/>
    <col min="2058" max="2058" width="7" style="63" customWidth="1"/>
    <col min="2059" max="2059" width="5.83203125" style="63" customWidth="1"/>
    <col min="2060" max="2060" width="15.75" style="63" bestFit="1" customWidth="1"/>
    <col min="2061" max="2061" width="7" style="63" customWidth="1"/>
    <col min="2062" max="2062" width="15.75" style="63" customWidth="1"/>
    <col min="2063" max="2063" width="11.58203125" style="63" bestFit="1" customWidth="1"/>
    <col min="2064" max="2308" width="8.25" style="63"/>
    <col min="2309" max="2309" width="5.75" style="63" customWidth="1"/>
    <col min="2310" max="2310" width="20.58203125" style="63" customWidth="1"/>
    <col min="2311" max="2311" width="7" style="63" customWidth="1"/>
    <col min="2312" max="2312" width="5.75" style="63" customWidth="1"/>
    <col min="2313" max="2313" width="20.08203125" style="63" bestFit="1" customWidth="1"/>
    <col min="2314" max="2314" width="7" style="63" customWidth="1"/>
    <col min="2315" max="2315" width="5.83203125" style="63" customWidth="1"/>
    <col min="2316" max="2316" width="15.75" style="63" bestFit="1" customWidth="1"/>
    <col min="2317" max="2317" width="7" style="63" customWidth="1"/>
    <col min="2318" max="2318" width="15.75" style="63" customWidth="1"/>
    <col min="2319" max="2319" width="11.58203125" style="63" bestFit="1" customWidth="1"/>
    <col min="2320" max="2564" width="8.25" style="63"/>
    <col min="2565" max="2565" width="5.75" style="63" customWidth="1"/>
    <col min="2566" max="2566" width="20.58203125" style="63" customWidth="1"/>
    <col min="2567" max="2567" width="7" style="63" customWidth="1"/>
    <col min="2568" max="2568" width="5.75" style="63" customWidth="1"/>
    <col min="2569" max="2569" width="20.08203125" style="63" bestFit="1" customWidth="1"/>
    <col min="2570" max="2570" width="7" style="63" customWidth="1"/>
    <col min="2571" max="2571" width="5.83203125" style="63" customWidth="1"/>
    <col min="2572" max="2572" width="15.75" style="63" bestFit="1" customWidth="1"/>
    <col min="2573" max="2573" width="7" style="63" customWidth="1"/>
    <col min="2574" max="2574" width="15.75" style="63" customWidth="1"/>
    <col min="2575" max="2575" width="11.58203125" style="63" bestFit="1" customWidth="1"/>
    <col min="2576" max="2820" width="8.25" style="63"/>
    <col min="2821" max="2821" width="5.75" style="63" customWidth="1"/>
    <col min="2822" max="2822" width="20.58203125" style="63" customWidth="1"/>
    <col min="2823" max="2823" width="7" style="63" customWidth="1"/>
    <col min="2824" max="2824" width="5.75" style="63" customWidth="1"/>
    <col min="2825" max="2825" width="20.08203125" style="63" bestFit="1" customWidth="1"/>
    <col min="2826" max="2826" width="7" style="63" customWidth="1"/>
    <col min="2827" max="2827" width="5.83203125" style="63" customWidth="1"/>
    <col min="2828" max="2828" width="15.75" style="63" bestFit="1" customWidth="1"/>
    <col min="2829" max="2829" width="7" style="63" customWidth="1"/>
    <col min="2830" max="2830" width="15.75" style="63" customWidth="1"/>
    <col min="2831" max="2831" width="11.58203125" style="63" bestFit="1" customWidth="1"/>
    <col min="2832" max="3076" width="8.25" style="63"/>
    <col min="3077" max="3077" width="5.75" style="63" customWidth="1"/>
    <col min="3078" max="3078" width="20.58203125" style="63" customWidth="1"/>
    <col min="3079" max="3079" width="7" style="63" customWidth="1"/>
    <col min="3080" max="3080" width="5.75" style="63" customWidth="1"/>
    <col min="3081" max="3081" width="20.08203125" style="63" bestFit="1" customWidth="1"/>
    <col min="3082" max="3082" width="7" style="63" customWidth="1"/>
    <col min="3083" max="3083" width="5.83203125" style="63" customWidth="1"/>
    <col min="3084" max="3084" width="15.75" style="63" bestFit="1" customWidth="1"/>
    <col min="3085" max="3085" width="7" style="63" customWidth="1"/>
    <col min="3086" max="3086" width="15.75" style="63" customWidth="1"/>
    <col min="3087" max="3087" width="11.58203125" style="63" bestFit="1" customWidth="1"/>
    <col min="3088" max="3332" width="8.25" style="63"/>
    <col min="3333" max="3333" width="5.75" style="63" customWidth="1"/>
    <col min="3334" max="3334" width="20.58203125" style="63" customWidth="1"/>
    <col min="3335" max="3335" width="7" style="63" customWidth="1"/>
    <col min="3336" max="3336" width="5.75" style="63" customWidth="1"/>
    <col min="3337" max="3337" width="20.08203125" style="63" bestFit="1" customWidth="1"/>
    <col min="3338" max="3338" width="7" style="63" customWidth="1"/>
    <col min="3339" max="3339" width="5.83203125" style="63" customWidth="1"/>
    <col min="3340" max="3340" width="15.75" style="63" bestFit="1" customWidth="1"/>
    <col min="3341" max="3341" width="7" style="63" customWidth="1"/>
    <col min="3342" max="3342" width="15.75" style="63" customWidth="1"/>
    <col min="3343" max="3343" width="11.58203125" style="63" bestFit="1" customWidth="1"/>
    <col min="3344" max="3588" width="8.25" style="63"/>
    <col min="3589" max="3589" width="5.75" style="63" customWidth="1"/>
    <col min="3590" max="3590" width="20.58203125" style="63" customWidth="1"/>
    <col min="3591" max="3591" width="7" style="63" customWidth="1"/>
    <col min="3592" max="3592" width="5.75" style="63" customWidth="1"/>
    <col min="3593" max="3593" width="20.08203125" style="63" bestFit="1" customWidth="1"/>
    <col min="3594" max="3594" width="7" style="63" customWidth="1"/>
    <col min="3595" max="3595" width="5.83203125" style="63" customWidth="1"/>
    <col min="3596" max="3596" width="15.75" style="63" bestFit="1" customWidth="1"/>
    <col min="3597" max="3597" width="7" style="63" customWidth="1"/>
    <col min="3598" max="3598" width="15.75" style="63" customWidth="1"/>
    <col min="3599" max="3599" width="11.58203125" style="63" bestFit="1" customWidth="1"/>
    <col min="3600" max="3844" width="8.25" style="63"/>
    <col min="3845" max="3845" width="5.75" style="63" customWidth="1"/>
    <col min="3846" max="3846" width="20.58203125" style="63" customWidth="1"/>
    <col min="3847" max="3847" width="7" style="63" customWidth="1"/>
    <col min="3848" max="3848" width="5.75" style="63" customWidth="1"/>
    <col min="3849" max="3849" width="20.08203125" style="63" bestFit="1" customWidth="1"/>
    <col min="3850" max="3850" width="7" style="63" customWidth="1"/>
    <col min="3851" max="3851" width="5.83203125" style="63" customWidth="1"/>
    <col min="3852" max="3852" width="15.75" style="63" bestFit="1" customWidth="1"/>
    <col min="3853" max="3853" width="7" style="63" customWidth="1"/>
    <col min="3854" max="3854" width="15.75" style="63" customWidth="1"/>
    <col min="3855" max="3855" width="11.58203125" style="63" bestFit="1" customWidth="1"/>
    <col min="3856" max="4100" width="8.25" style="63"/>
    <col min="4101" max="4101" width="5.75" style="63" customWidth="1"/>
    <col min="4102" max="4102" width="20.58203125" style="63" customWidth="1"/>
    <col min="4103" max="4103" width="7" style="63" customWidth="1"/>
    <col min="4104" max="4104" width="5.75" style="63" customWidth="1"/>
    <col min="4105" max="4105" width="20.08203125" style="63" bestFit="1" customWidth="1"/>
    <col min="4106" max="4106" width="7" style="63" customWidth="1"/>
    <col min="4107" max="4107" width="5.83203125" style="63" customWidth="1"/>
    <col min="4108" max="4108" width="15.75" style="63" bestFit="1" customWidth="1"/>
    <col min="4109" max="4109" width="7" style="63" customWidth="1"/>
    <col min="4110" max="4110" width="15.75" style="63" customWidth="1"/>
    <col min="4111" max="4111" width="11.58203125" style="63" bestFit="1" customWidth="1"/>
    <col min="4112" max="4356" width="8.25" style="63"/>
    <col min="4357" max="4357" width="5.75" style="63" customWidth="1"/>
    <col min="4358" max="4358" width="20.58203125" style="63" customWidth="1"/>
    <col min="4359" max="4359" width="7" style="63" customWidth="1"/>
    <col min="4360" max="4360" width="5.75" style="63" customWidth="1"/>
    <col min="4361" max="4361" width="20.08203125" style="63" bestFit="1" customWidth="1"/>
    <col min="4362" max="4362" width="7" style="63" customWidth="1"/>
    <col min="4363" max="4363" width="5.83203125" style="63" customWidth="1"/>
    <col min="4364" max="4364" width="15.75" style="63" bestFit="1" customWidth="1"/>
    <col min="4365" max="4365" width="7" style="63" customWidth="1"/>
    <col min="4366" max="4366" width="15.75" style="63" customWidth="1"/>
    <col min="4367" max="4367" width="11.58203125" style="63" bestFit="1" customWidth="1"/>
    <col min="4368" max="4612" width="8.25" style="63"/>
    <col min="4613" max="4613" width="5.75" style="63" customWidth="1"/>
    <col min="4614" max="4614" width="20.58203125" style="63" customWidth="1"/>
    <col min="4615" max="4615" width="7" style="63" customWidth="1"/>
    <col min="4616" max="4616" width="5.75" style="63" customWidth="1"/>
    <col min="4617" max="4617" width="20.08203125" style="63" bestFit="1" customWidth="1"/>
    <col min="4618" max="4618" width="7" style="63" customWidth="1"/>
    <col min="4619" max="4619" width="5.83203125" style="63" customWidth="1"/>
    <col min="4620" max="4620" width="15.75" style="63" bestFit="1" customWidth="1"/>
    <col min="4621" max="4621" width="7" style="63" customWidth="1"/>
    <col min="4622" max="4622" width="15.75" style="63" customWidth="1"/>
    <col min="4623" max="4623" width="11.58203125" style="63" bestFit="1" customWidth="1"/>
    <col min="4624" max="4868" width="8.25" style="63"/>
    <col min="4869" max="4869" width="5.75" style="63" customWidth="1"/>
    <col min="4870" max="4870" width="20.58203125" style="63" customWidth="1"/>
    <col min="4871" max="4871" width="7" style="63" customWidth="1"/>
    <col min="4872" max="4872" width="5.75" style="63" customWidth="1"/>
    <col min="4873" max="4873" width="20.08203125" style="63" bestFit="1" customWidth="1"/>
    <col min="4874" max="4874" width="7" style="63" customWidth="1"/>
    <col min="4875" max="4875" width="5.83203125" style="63" customWidth="1"/>
    <col min="4876" max="4876" width="15.75" style="63" bestFit="1" customWidth="1"/>
    <col min="4877" max="4877" width="7" style="63" customWidth="1"/>
    <col min="4878" max="4878" width="15.75" style="63" customWidth="1"/>
    <col min="4879" max="4879" width="11.58203125" style="63" bestFit="1" customWidth="1"/>
    <col min="4880" max="5124" width="8.25" style="63"/>
    <col min="5125" max="5125" width="5.75" style="63" customWidth="1"/>
    <col min="5126" max="5126" width="20.58203125" style="63" customWidth="1"/>
    <col min="5127" max="5127" width="7" style="63" customWidth="1"/>
    <col min="5128" max="5128" width="5.75" style="63" customWidth="1"/>
    <col min="5129" max="5129" width="20.08203125" style="63" bestFit="1" customWidth="1"/>
    <col min="5130" max="5130" width="7" style="63" customWidth="1"/>
    <col min="5131" max="5131" width="5.83203125" style="63" customWidth="1"/>
    <col min="5132" max="5132" width="15.75" style="63" bestFit="1" customWidth="1"/>
    <col min="5133" max="5133" width="7" style="63" customWidth="1"/>
    <col min="5134" max="5134" width="15.75" style="63" customWidth="1"/>
    <col min="5135" max="5135" width="11.58203125" style="63" bestFit="1" customWidth="1"/>
    <col min="5136" max="5380" width="8.25" style="63"/>
    <col min="5381" max="5381" width="5.75" style="63" customWidth="1"/>
    <col min="5382" max="5382" width="20.58203125" style="63" customWidth="1"/>
    <col min="5383" max="5383" width="7" style="63" customWidth="1"/>
    <col min="5384" max="5384" width="5.75" style="63" customWidth="1"/>
    <col min="5385" max="5385" width="20.08203125" style="63" bestFit="1" customWidth="1"/>
    <col min="5386" max="5386" width="7" style="63" customWidth="1"/>
    <col min="5387" max="5387" width="5.83203125" style="63" customWidth="1"/>
    <col min="5388" max="5388" width="15.75" style="63" bestFit="1" customWidth="1"/>
    <col min="5389" max="5389" width="7" style="63" customWidth="1"/>
    <col min="5390" max="5390" width="15.75" style="63" customWidth="1"/>
    <col min="5391" max="5391" width="11.58203125" style="63" bestFit="1" customWidth="1"/>
    <col min="5392" max="5636" width="8.25" style="63"/>
    <col min="5637" max="5637" width="5.75" style="63" customWidth="1"/>
    <col min="5638" max="5638" width="20.58203125" style="63" customWidth="1"/>
    <col min="5639" max="5639" width="7" style="63" customWidth="1"/>
    <col min="5640" max="5640" width="5.75" style="63" customWidth="1"/>
    <col min="5641" max="5641" width="20.08203125" style="63" bestFit="1" customWidth="1"/>
    <col min="5642" max="5642" width="7" style="63" customWidth="1"/>
    <col min="5643" max="5643" width="5.83203125" style="63" customWidth="1"/>
    <col min="5644" max="5644" width="15.75" style="63" bestFit="1" customWidth="1"/>
    <col min="5645" max="5645" width="7" style="63" customWidth="1"/>
    <col min="5646" max="5646" width="15.75" style="63" customWidth="1"/>
    <col min="5647" max="5647" width="11.58203125" style="63" bestFit="1" customWidth="1"/>
    <col min="5648" max="5892" width="8.25" style="63"/>
    <col min="5893" max="5893" width="5.75" style="63" customWidth="1"/>
    <col min="5894" max="5894" width="20.58203125" style="63" customWidth="1"/>
    <col min="5895" max="5895" width="7" style="63" customWidth="1"/>
    <col min="5896" max="5896" width="5.75" style="63" customWidth="1"/>
    <col min="5897" max="5897" width="20.08203125" style="63" bestFit="1" customWidth="1"/>
    <col min="5898" max="5898" width="7" style="63" customWidth="1"/>
    <col min="5899" max="5899" width="5.83203125" style="63" customWidth="1"/>
    <col min="5900" max="5900" width="15.75" style="63" bestFit="1" customWidth="1"/>
    <col min="5901" max="5901" width="7" style="63" customWidth="1"/>
    <col min="5902" max="5902" width="15.75" style="63" customWidth="1"/>
    <col min="5903" max="5903" width="11.58203125" style="63" bestFit="1" customWidth="1"/>
    <col min="5904" max="6148" width="8.25" style="63"/>
    <col min="6149" max="6149" width="5.75" style="63" customWidth="1"/>
    <col min="6150" max="6150" width="20.58203125" style="63" customWidth="1"/>
    <col min="6151" max="6151" width="7" style="63" customWidth="1"/>
    <col min="6152" max="6152" width="5.75" style="63" customWidth="1"/>
    <col min="6153" max="6153" width="20.08203125" style="63" bestFit="1" customWidth="1"/>
    <col min="6154" max="6154" width="7" style="63" customWidth="1"/>
    <col min="6155" max="6155" width="5.83203125" style="63" customWidth="1"/>
    <col min="6156" max="6156" width="15.75" style="63" bestFit="1" customWidth="1"/>
    <col min="6157" max="6157" width="7" style="63" customWidth="1"/>
    <col min="6158" max="6158" width="15.75" style="63" customWidth="1"/>
    <col min="6159" max="6159" width="11.58203125" style="63" bestFit="1" customWidth="1"/>
    <col min="6160" max="6404" width="8.25" style="63"/>
    <col min="6405" max="6405" width="5.75" style="63" customWidth="1"/>
    <col min="6406" max="6406" width="20.58203125" style="63" customWidth="1"/>
    <col min="6407" max="6407" width="7" style="63" customWidth="1"/>
    <col min="6408" max="6408" width="5.75" style="63" customWidth="1"/>
    <col min="6409" max="6409" width="20.08203125" style="63" bestFit="1" customWidth="1"/>
    <col min="6410" max="6410" width="7" style="63" customWidth="1"/>
    <col min="6411" max="6411" width="5.83203125" style="63" customWidth="1"/>
    <col min="6412" max="6412" width="15.75" style="63" bestFit="1" customWidth="1"/>
    <col min="6413" max="6413" width="7" style="63" customWidth="1"/>
    <col min="6414" max="6414" width="15.75" style="63" customWidth="1"/>
    <col min="6415" max="6415" width="11.58203125" style="63" bestFit="1" customWidth="1"/>
    <col min="6416" max="6660" width="8.25" style="63"/>
    <col min="6661" max="6661" width="5.75" style="63" customWidth="1"/>
    <col min="6662" max="6662" width="20.58203125" style="63" customWidth="1"/>
    <col min="6663" max="6663" width="7" style="63" customWidth="1"/>
    <col min="6664" max="6664" width="5.75" style="63" customWidth="1"/>
    <col min="6665" max="6665" width="20.08203125" style="63" bestFit="1" customWidth="1"/>
    <col min="6666" max="6666" width="7" style="63" customWidth="1"/>
    <col min="6667" max="6667" width="5.83203125" style="63" customWidth="1"/>
    <col min="6668" max="6668" width="15.75" style="63" bestFit="1" customWidth="1"/>
    <col min="6669" max="6669" width="7" style="63" customWidth="1"/>
    <col min="6670" max="6670" width="15.75" style="63" customWidth="1"/>
    <col min="6671" max="6671" width="11.58203125" style="63" bestFit="1" customWidth="1"/>
    <col min="6672" max="6916" width="8.25" style="63"/>
    <col min="6917" max="6917" width="5.75" style="63" customWidth="1"/>
    <col min="6918" max="6918" width="20.58203125" style="63" customWidth="1"/>
    <col min="6919" max="6919" width="7" style="63" customWidth="1"/>
    <col min="6920" max="6920" width="5.75" style="63" customWidth="1"/>
    <col min="6921" max="6921" width="20.08203125" style="63" bestFit="1" customWidth="1"/>
    <col min="6922" max="6922" width="7" style="63" customWidth="1"/>
    <col min="6923" max="6923" width="5.83203125" style="63" customWidth="1"/>
    <col min="6924" max="6924" width="15.75" style="63" bestFit="1" customWidth="1"/>
    <col min="6925" max="6925" width="7" style="63" customWidth="1"/>
    <col min="6926" max="6926" width="15.75" style="63" customWidth="1"/>
    <col min="6927" max="6927" width="11.58203125" style="63" bestFit="1" customWidth="1"/>
    <col min="6928" max="7172" width="8.25" style="63"/>
    <col min="7173" max="7173" width="5.75" style="63" customWidth="1"/>
    <col min="7174" max="7174" width="20.58203125" style="63" customWidth="1"/>
    <col min="7175" max="7175" width="7" style="63" customWidth="1"/>
    <col min="7176" max="7176" width="5.75" style="63" customWidth="1"/>
    <col min="7177" max="7177" width="20.08203125" style="63" bestFit="1" customWidth="1"/>
    <col min="7178" max="7178" width="7" style="63" customWidth="1"/>
    <col min="7179" max="7179" width="5.83203125" style="63" customWidth="1"/>
    <col min="7180" max="7180" width="15.75" style="63" bestFit="1" customWidth="1"/>
    <col min="7181" max="7181" width="7" style="63" customWidth="1"/>
    <col min="7182" max="7182" width="15.75" style="63" customWidth="1"/>
    <col min="7183" max="7183" width="11.58203125" style="63" bestFit="1" customWidth="1"/>
    <col min="7184" max="7428" width="8.25" style="63"/>
    <col min="7429" max="7429" width="5.75" style="63" customWidth="1"/>
    <col min="7430" max="7430" width="20.58203125" style="63" customWidth="1"/>
    <col min="7431" max="7431" width="7" style="63" customWidth="1"/>
    <col min="7432" max="7432" width="5.75" style="63" customWidth="1"/>
    <col min="7433" max="7433" width="20.08203125" style="63" bestFit="1" customWidth="1"/>
    <col min="7434" max="7434" width="7" style="63" customWidth="1"/>
    <col min="7435" max="7435" width="5.83203125" style="63" customWidth="1"/>
    <col min="7436" max="7436" width="15.75" style="63" bestFit="1" customWidth="1"/>
    <col min="7437" max="7437" width="7" style="63" customWidth="1"/>
    <col min="7438" max="7438" width="15.75" style="63" customWidth="1"/>
    <col min="7439" max="7439" width="11.58203125" style="63" bestFit="1" customWidth="1"/>
    <col min="7440" max="7684" width="8.25" style="63"/>
    <col min="7685" max="7685" width="5.75" style="63" customWidth="1"/>
    <col min="7686" max="7686" width="20.58203125" style="63" customWidth="1"/>
    <col min="7687" max="7687" width="7" style="63" customWidth="1"/>
    <col min="7688" max="7688" width="5.75" style="63" customWidth="1"/>
    <col min="7689" max="7689" width="20.08203125" style="63" bestFit="1" customWidth="1"/>
    <col min="7690" max="7690" width="7" style="63" customWidth="1"/>
    <col min="7691" max="7691" width="5.83203125" style="63" customWidth="1"/>
    <col min="7692" max="7692" width="15.75" style="63" bestFit="1" customWidth="1"/>
    <col min="7693" max="7693" width="7" style="63" customWidth="1"/>
    <col min="7694" max="7694" width="15.75" style="63" customWidth="1"/>
    <col min="7695" max="7695" width="11.58203125" style="63" bestFit="1" customWidth="1"/>
    <col min="7696" max="7940" width="8.25" style="63"/>
    <col min="7941" max="7941" width="5.75" style="63" customWidth="1"/>
    <col min="7942" max="7942" width="20.58203125" style="63" customWidth="1"/>
    <col min="7943" max="7943" width="7" style="63" customWidth="1"/>
    <col min="7944" max="7944" width="5.75" style="63" customWidth="1"/>
    <col min="7945" max="7945" width="20.08203125" style="63" bestFit="1" customWidth="1"/>
    <col min="7946" max="7946" width="7" style="63" customWidth="1"/>
    <col min="7947" max="7947" width="5.83203125" style="63" customWidth="1"/>
    <col min="7948" max="7948" width="15.75" style="63" bestFit="1" customWidth="1"/>
    <col min="7949" max="7949" width="7" style="63" customWidth="1"/>
    <col min="7950" max="7950" width="15.75" style="63" customWidth="1"/>
    <col min="7951" max="7951" width="11.58203125" style="63" bestFit="1" customWidth="1"/>
    <col min="7952" max="8196" width="8.25" style="63"/>
    <col min="8197" max="8197" width="5.75" style="63" customWidth="1"/>
    <col min="8198" max="8198" width="20.58203125" style="63" customWidth="1"/>
    <col min="8199" max="8199" width="7" style="63" customWidth="1"/>
    <col min="8200" max="8200" width="5.75" style="63" customWidth="1"/>
    <col min="8201" max="8201" width="20.08203125" style="63" bestFit="1" customWidth="1"/>
    <col min="8202" max="8202" width="7" style="63" customWidth="1"/>
    <col min="8203" max="8203" width="5.83203125" style="63" customWidth="1"/>
    <col min="8204" max="8204" width="15.75" style="63" bestFit="1" customWidth="1"/>
    <col min="8205" max="8205" width="7" style="63" customWidth="1"/>
    <col min="8206" max="8206" width="15.75" style="63" customWidth="1"/>
    <col min="8207" max="8207" width="11.58203125" style="63" bestFit="1" customWidth="1"/>
    <col min="8208" max="8452" width="8.25" style="63"/>
    <col min="8453" max="8453" width="5.75" style="63" customWidth="1"/>
    <col min="8454" max="8454" width="20.58203125" style="63" customWidth="1"/>
    <col min="8455" max="8455" width="7" style="63" customWidth="1"/>
    <col min="8456" max="8456" width="5.75" style="63" customWidth="1"/>
    <col min="8457" max="8457" width="20.08203125" style="63" bestFit="1" customWidth="1"/>
    <col min="8458" max="8458" width="7" style="63" customWidth="1"/>
    <col min="8459" max="8459" width="5.83203125" style="63" customWidth="1"/>
    <col min="8460" max="8460" width="15.75" style="63" bestFit="1" customWidth="1"/>
    <col min="8461" max="8461" width="7" style="63" customWidth="1"/>
    <col min="8462" max="8462" width="15.75" style="63" customWidth="1"/>
    <col min="8463" max="8463" width="11.58203125" style="63" bestFit="1" customWidth="1"/>
    <col min="8464" max="8708" width="8.25" style="63"/>
    <col min="8709" max="8709" width="5.75" style="63" customWidth="1"/>
    <col min="8710" max="8710" width="20.58203125" style="63" customWidth="1"/>
    <col min="8711" max="8711" width="7" style="63" customWidth="1"/>
    <col min="8712" max="8712" width="5.75" style="63" customWidth="1"/>
    <col min="8713" max="8713" width="20.08203125" style="63" bestFit="1" customWidth="1"/>
    <col min="8714" max="8714" width="7" style="63" customWidth="1"/>
    <col min="8715" max="8715" width="5.83203125" style="63" customWidth="1"/>
    <col min="8716" max="8716" width="15.75" style="63" bestFit="1" customWidth="1"/>
    <col min="8717" max="8717" width="7" style="63" customWidth="1"/>
    <col min="8718" max="8718" width="15.75" style="63" customWidth="1"/>
    <col min="8719" max="8719" width="11.58203125" style="63" bestFit="1" customWidth="1"/>
    <col min="8720" max="8964" width="8.25" style="63"/>
    <col min="8965" max="8965" width="5.75" style="63" customWidth="1"/>
    <col min="8966" max="8966" width="20.58203125" style="63" customWidth="1"/>
    <col min="8967" max="8967" width="7" style="63" customWidth="1"/>
    <col min="8968" max="8968" width="5.75" style="63" customWidth="1"/>
    <col min="8969" max="8969" width="20.08203125" style="63" bestFit="1" customWidth="1"/>
    <col min="8970" max="8970" width="7" style="63" customWidth="1"/>
    <col min="8971" max="8971" width="5.83203125" style="63" customWidth="1"/>
    <col min="8972" max="8972" width="15.75" style="63" bestFit="1" customWidth="1"/>
    <col min="8973" max="8973" width="7" style="63" customWidth="1"/>
    <col min="8974" max="8974" width="15.75" style="63" customWidth="1"/>
    <col min="8975" max="8975" width="11.58203125" style="63" bestFit="1" customWidth="1"/>
    <col min="8976" max="9220" width="8.25" style="63"/>
    <col min="9221" max="9221" width="5.75" style="63" customWidth="1"/>
    <col min="9222" max="9222" width="20.58203125" style="63" customWidth="1"/>
    <col min="9223" max="9223" width="7" style="63" customWidth="1"/>
    <col min="9224" max="9224" width="5.75" style="63" customWidth="1"/>
    <col min="9225" max="9225" width="20.08203125" style="63" bestFit="1" customWidth="1"/>
    <col min="9226" max="9226" width="7" style="63" customWidth="1"/>
    <col min="9227" max="9227" width="5.83203125" style="63" customWidth="1"/>
    <col min="9228" max="9228" width="15.75" style="63" bestFit="1" customWidth="1"/>
    <col min="9229" max="9229" width="7" style="63" customWidth="1"/>
    <col min="9230" max="9230" width="15.75" style="63" customWidth="1"/>
    <col min="9231" max="9231" width="11.58203125" style="63" bestFit="1" customWidth="1"/>
    <col min="9232" max="9476" width="8.25" style="63"/>
    <col min="9477" max="9477" width="5.75" style="63" customWidth="1"/>
    <col min="9478" max="9478" width="20.58203125" style="63" customWidth="1"/>
    <col min="9479" max="9479" width="7" style="63" customWidth="1"/>
    <col min="9480" max="9480" width="5.75" style="63" customWidth="1"/>
    <col min="9481" max="9481" width="20.08203125" style="63" bestFit="1" customWidth="1"/>
    <col min="9482" max="9482" width="7" style="63" customWidth="1"/>
    <col min="9483" max="9483" width="5.83203125" style="63" customWidth="1"/>
    <col min="9484" max="9484" width="15.75" style="63" bestFit="1" customWidth="1"/>
    <col min="9485" max="9485" width="7" style="63" customWidth="1"/>
    <col min="9486" max="9486" width="15.75" style="63" customWidth="1"/>
    <col min="9487" max="9487" width="11.58203125" style="63" bestFit="1" customWidth="1"/>
    <col min="9488" max="9732" width="8.25" style="63"/>
    <col min="9733" max="9733" width="5.75" style="63" customWidth="1"/>
    <col min="9734" max="9734" width="20.58203125" style="63" customWidth="1"/>
    <col min="9735" max="9735" width="7" style="63" customWidth="1"/>
    <col min="9736" max="9736" width="5.75" style="63" customWidth="1"/>
    <col min="9737" max="9737" width="20.08203125" style="63" bestFit="1" customWidth="1"/>
    <col min="9738" max="9738" width="7" style="63" customWidth="1"/>
    <col min="9739" max="9739" width="5.83203125" style="63" customWidth="1"/>
    <col min="9740" max="9740" width="15.75" style="63" bestFit="1" customWidth="1"/>
    <col min="9741" max="9741" width="7" style="63" customWidth="1"/>
    <col min="9742" max="9742" width="15.75" style="63" customWidth="1"/>
    <col min="9743" max="9743" width="11.58203125" style="63" bestFit="1" customWidth="1"/>
    <col min="9744" max="9988" width="8.25" style="63"/>
    <col min="9989" max="9989" width="5.75" style="63" customWidth="1"/>
    <col min="9990" max="9990" width="20.58203125" style="63" customWidth="1"/>
    <col min="9991" max="9991" width="7" style="63" customWidth="1"/>
    <col min="9992" max="9992" width="5.75" style="63" customWidth="1"/>
    <col min="9993" max="9993" width="20.08203125" style="63" bestFit="1" customWidth="1"/>
    <col min="9994" max="9994" width="7" style="63" customWidth="1"/>
    <col min="9995" max="9995" width="5.83203125" style="63" customWidth="1"/>
    <col min="9996" max="9996" width="15.75" style="63" bestFit="1" customWidth="1"/>
    <col min="9997" max="9997" width="7" style="63" customWidth="1"/>
    <col min="9998" max="9998" width="15.75" style="63" customWidth="1"/>
    <col min="9999" max="9999" width="11.58203125" style="63" bestFit="1" customWidth="1"/>
    <col min="10000" max="10244" width="8.25" style="63"/>
    <col min="10245" max="10245" width="5.75" style="63" customWidth="1"/>
    <col min="10246" max="10246" width="20.58203125" style="63" customWidth="1"/>
    <col min="10247" max="10247" width="7" style="63" customWidth="1"/>
    <col min="10248" max="10248" width="5.75" style="63" customWidth="1"/>
    <col min="10249" max="10249" width="20.08203125" style="63" bestFit="1" customWidth="1"/>
    <col min="10250" max="10250" width="7" style="63" customWidth="1"/>
    <col min="10251" max="10251" width="5.83203125" style="63" customWidth="1"/>
    <col min="10252" max="10252" width="15.75" style="63" bestFit="1" customWidth="1"/>
    <col min="10253" max="10253" width="7" style="63" customWidth="1"/>
    <col min="10254" max="10254" width="15.75" style="63" customWidth="1"/>
    <col min="10255" max="10255" width="11.58203125" style="63" bestFit="1" customWidth="1"/>
    <col min="10256" max="10500" width="8.25" style="63"/>
    <col min="10501" max="10501" width="5.75" style="63" customWidth="1"/>
    <col min="10502" max="10502" width="20.58203125" style="63" customWidth="1"/>
    <col min="10503" max="10503" width="7" style="63" customWidth="1"/>
    <col min="10504" max="10504" width="5.75" style="63" customWidth="1"/>
    <col min="10505" max="10505" width="20.08203125" style="63" bestFit="1" customWidth="1"/>
    <col min="10506" max="10506" width="7" style="63" customWidth="1"/>
    <col min="10507" max="10507" width="5.83203125" style="63" customWidth="1"/>
    <col min="10508" max="10508" width="15.75" style="63" bestFit="1" customWidth="1"/>
    <col min="10509" max="10509" width="7" style="63" customWidth="1"/>
    <col min="10510" max="10510" width="15.75" style="63" customWidth="1"/>
    <col min="10511" max="10511" width="11.58203125" style="63" bestFit="1" customWidth="1"/>
    <col min="10512" max="10756" width="8.25" style="63"/>
    <col min="10757" max="10757" width="5.75" style="63" customWidth="1"/>
    <col min="10758" max="10758" width="20.58203125" style="63" customWidth="1"/>
    <col min="10759" max="10759" width="7" style="63" customWidth="1"/>
    <col min="10760" max="10760" width="5.75" style="63" customWidth="1"/>
    <col min="10761" max="10761" width="20.08203125" style="63" bestFit="1" customWidth="1"/>
    <col min="10762" max="10762" width="7" style="63" customWidth="1"/>
    <col min="10763" max="10763" width="5.83203125" style="63" customWidth="1"/>
    <col min="10764" max="10764" width="15.75" style="63" bestFit="1" customWidth="1"/>
    <col min="10765" max="10765" width="7" style="63" customWidth="1"/>
    <col min="10766" max="10766" width="15.75" style="63" customWidth="1"/>
    <col min="10767" max="10767" width="11.58203125" style="63" bestFit="1" customWidth="1"/>
    <col min="10768" max="11012" width="8.25" style="63"/>
    <col min="11013" max="11013" width="5.75" style="63" customWidth="1"/>
    <col min="11014" max="11014" width="20.58203125" style="63" customWidth="1"/>
    <col min="11015" max="11015" width="7" style="63" customWidth="1"/>
    <col min="11016" max="11016" width="5.75" style="63" customWidth="1"/>
    <col min="11017" max="11017" width="20.08203125" style="63" bestFit="1" customWidth="1"/>
    <col min="11018" max="11018" width="7" style="63" customWidth="1"/>
    <col min="11019" max="11019" width="5.83203125" style="63" customWidth="1"/>
    <col min="11020" max="11020" width="15.75" style="63" bestFit="1" customWidth="1"/>
    <col min="11021" max="11021" width="7" style="63" customWidth="1"/>
    <col min="11022" max="11022" width="15.75" style="63" customWidth="1"/>
    <col min="11023" max="11023" width="11.58203125" style="63" bestFit="1" customWidth="1"/>
    <col min="11024" max="11268" width="8.25" style="63"/>
    <col min="11269" max="11269" width="5.75" style="63" customWidth="1"/>
    <col min="11270" max="11270" width="20.58203125" style="63" customWidth="1"/>
    <col min="11271" max="11271" width="7" style="63" customWidth="1"/>
    <col min="11272" max="11272" width="5.75" style="63" customWidth="1"/>
    <col min="11273" max="11273" width="20.08203125" style="63" bestFit="1" customWidth="1"/>
    <col min="11274" max="11274" width="7" style="63" customWidth="1"/>
    <col min="11275" max="11275" width="5.83203125" style="63" customWidth="1"/>
    <col min="11276" max="11276" width="15.75" style="63" bestFit="1" customWidth="1"/>
    <col min="11277" max="11277" width="7" style="63" customWidth="1"/>
    <col min="11278" max="11278" width="15.75" style="63" customWidth="1"/>
    <col min="11279" max="11279" width="11.58203125" style="63" bestFit="1" customWidth="1"/>
    <col min="11280" max="11524" width="8.25" style="63"/>
    <col min="11525" max="11525" width="5.75" style="63" customWidth="1"/>
    <col min="11526" max="11526" width="20.58203125" style="63" customWidth="1"/>
    <col min="11527" max="11527" width="7" style="63" customWidth="1"/>
    <col min="11528" max="11528" width="5.75" style="63" customWidth="1"/>
    <col min="11529" max="11529" width="20.08203125" style="63" bestFit="1" customWidth="1"/>
    <col min="11530" max="11530" width="7" style="63" customWidth="1"/>
    <col min="11531" max="11531" width="5.83203125" style="63" customWidth="1"/>
    <col min="11532" max="11532" width="15.75" style="63" bestFit="1" customWidth="1"/>
    <col min="11533" max="11533" width="7" style="63" customWidth="1"/>
    <col min="11534" max="11534" width="15.75" style="63" customWidth="1"/>
    <col min="11535" max="11535" width="11.58203125" style="63" bestFit="1" customWidth="1"/>
    <col min="11536" max="11780" width="8.25" style="63"/>
    <col min="11781" max="11781" width="5.75" style="63" customWidth="1"/>
    <col min="11782" max="11782" width="20.58203125" style="63" customWidth="1"/>
    <col min="11783" max="11783" width="7" style="63" customWidth="1"/>
    <col min="11784" max="11784" width="5.75" style="63" customWidth="1"/>
    <col min="11785" max="11785" width="20.08203125" style="63" bestFit="1" customWidth="1"/>
    <col min="11786" max="11786" width="7" style="63" customWidth="1"/>
    <col min="11787" max="11787" width="5.83203125" style="63" customWidth="1"/>
    <col min="11788" max="11788" width="15.75" style="63" bestFit="1" customWidth="1"/>
    <col min="11789" max="11789" width="7" style="63" customWidth="1"/>
    <col min="11790" max="11790" width="15.75" style="63" customWidth="1"/>
    <col min="11791" max="11791" width="11.58203125" style="63" bestFit="1" customWidth="1"/>
    <col min="11792" max="12036" width="8.25" style="63"/>
    <col min="12037" max="12037" width="5.75" style="63" customWidth="1"/>
    <col min="12038" max="12038" width="20.58203125" style="63" customWidth="1"/>
    <col min="12039" max="12039" width="7" style="63" customWidth="1"/>
    <col min="12040" max="12040" width="5.75" style="63" customWidth="1"/>
    <col min="12041" max="12041" width="20.08203125" style="63" bestFit="1" customWidth="1"/>
    <col min="12042" max="12042" width="7" style="63" customWidth="1"/>
    <col min="12043" max="12043" width="5.83203125" style="63" customWidth="1"/>
    <col min="12044" max="12044" width="15.75" style="63" bestFit="1" customWidth="1"/>
    <col min="12045" max="12045" width="7" style="63" customWidth="1"/>
    <col min="12046" max="12046" width="15.75" style="63" customWidth="1"/>
    <col min="12047" max="12047" width="11.58203125" style="63" bestFit="1" customWidth="1"/>
    <col min="12048" max="12292" width="8.25" style="63"/>
    <col min="12293" max="12293" width="5.75" style="63" customWidth="1"/>
    <col min="12294" max="12294" width="20.58203125" style="63" customWidth="1"/>
    <col min="12295" max="12295" width="7" style="63" customWidth="1"/>
    <col min="12296" max="12296" width="5.75" style="63" customWidth="1"/>
    <col min="12297" max="12297" width="20.08203125" style="63" bestFit="1" customWidth="1"/>
    <col min="12298" max="12298" width="7" style="63" customWidth="1"/>
    <col min="12299" max="12299" width="5.83203125" style="63" customWidth="1"/>
    <col min="12300" max="12300" width="15.75" style="63" bestFit="1" customWidth="1"/>
    <col min="12301" max="12301" width="7" style="63" customWidth="1"/>
    <col min="12302" max="12302" width="15.75" style="63" customWidth="1"/>
    <col min="12303" max="12303" width="11.58203125" style="63" bestFit="1" customWidth="1"/>
    <col min="12304" max="12548" width="8.25" style="63"/>
    <col min="12549" max="12549" width="5.75" style="63" customWidth="1"/>
    <col min="12550" max="12550" width="20.58203125" style="63" customWidth="1"/>
    <col min="12551" max="12551" width="7" style="63" customWidth="1"/>
    <col min="12552" max="12552" width="5.75" style="63" customWidth="1"/>
    <col min="12553" max="12553" width="20.08203125" style="63" bestFit="1" customWidth="1"/>
    <col min="12554" max="12554" width="7" style="63" customWidth="1"/>
    <col min="12555" max="12555" width="5.83203125" style="63" customWidth="1"/>
    <col min="12556" max="12556" width="15.75" style="63" bestFit="1" customWidth="1"/>
    <col min="12557" max="12557" width="7" style="63" customWidth="1"/>
    <col min="12558" max="12558" width="15.75" style="63" customWidth="1"/>
    <col min="12559" max="12559" width="11.58203125" style="63" bestFit="1" customWidth="1"/>
    <col min="12560" max="12804" width="8.25" style="63"/>
    <col min="12805" max="12805" width="5.75" style="63" customWidth="1"/>
    <col min="12806" max="12806" width="20.58203125" style="63" customWidth="1"/>
    <col min="12807" max="12807" width="7" style="63" customWidth="1"/>
    <col min="12808" max="12808" width="5.75" style="63" customWidth="1"/>
    <col min="12809" max="12809" width="20.08203125" style="63" bestFit="1" customWidth="1"/>
    <col min="12810" max="12810" width="7" style="63" customWidth="1"/>
    <col min="12811" max="12811" width="5.83203125" style="63" customWidth="1"/>
    <col min="12812" max="12812" width="15.75" style="63" bestFit="1" customWidth="1"/>
    <col min="12813" max="12813" width="7" style="63" customWidth="1"/>
    <col min="12814" max="12814" width="15.75" style="63" customWidth="1"/>
    <col min="12815" max="12815" width="11.58203125" style="63" bestFit="1" customWidth="1"/>
    <col min="12816" max="13060" width="8.25" style="63"/>
    <col min="13061" max="13061" width="5.75" style="63" customWidth="1"/>
    <col min="13062" max="13062" width="20.58203125" style="63" customWidth="1"/>
    <col min="13063" max="13063" width="7" style="63" customWidth="1"/>
    <col min="13064" max="13064" width="5.75" style="63" customWidth="1"/>
    <col min="13065" max="13065" width="20.08203125" style="63" bestFit="1" customWidth="1"/>
    <col min="13066" max="13066" width="7" style="63" customWidth="1"/>
    <col min="13067" max="13067" width="5.83203125" style="63" customWidth="1"/>
    <col min="13068" max="13068" width="15.75" style="63" bestFit="1" customWidth="1"/>
    <col min="13069" max="13069" width="7" style="63" customWidth="1"/>
    <col min="13070" max="13070" width="15.75" style="63" customWidth="1"/>
    <col min="13071" max="13071" width="11.58203125" style="63" bestFit="1" customWidth="1"/>
    <col min="13072" max="13316" width="8.25" style="63"/>
    <col min="13317" max="13317" width="5.75" style="63" customWidth="1"/>
    <col min="13318" max="13318" width="20.58203125" style="63" customWidth="1"/>
    <col min="13319" max="13319" width="7" style="63" customWidth="1"/>
    <col min="13320" max="13320" width="5.75" style="63" customWidth="1"/>
    <col min="13321" max="13321" width="20.08203125" style="63" bestFit="1" customWidth="1"/>
    <col min="13322" max="13322" width="7" style="63" customWidth="1"/>
    <col min="13323" max="13323" width="5.83203125" style="63" customWidth="1"/>
    <col min="13324" max="13324" width="15.75" style="63" bestFit="1" customWidth="1"/>
    <col min="13325" max="13325" width="7" style="63" customWidth="1"/>
    <col min="13326" max="13326" width="15.75" style="63" customWidth="1"/>
    <col min="13327" max="13327" width="11.58203125" style="63" bestFit="1" customWidth="1"/>
    <col min="13328" max="13572" width="8.25" style="63"/>
    <col min="13573" max="13573" width="5.75" style="63" customWidth="1"/>
    <col min="13574" max="13574" width="20.58203125" style="63" customWidth="1"/>
    <col min="13575" max="13575" width="7" style="63" customWidth="1"/>
    <col min="13576" max="13576" width="5.75" style="63" customWidth="1"/>
    <col min="13577" max="13577" width="20.08203125" style="63" bestFit="1" customWidth="1"/>
    <col min="13578" max="13578" width="7" style="63" customWidth="1"/>
    <col min="13579" max="13579" width="5.83203125" style="63" customWidth="1"/>
    <col min="13580" max="13580" width="15.75" style="63" bestFit="1" customWidth="1"/>
    <col min="13581" max="13581" width="7" style="63" customWidth="1"/>
    <col min="13582" max="13582" width="15.75" style="63" customWidth="1"/>
    <col min="13583" max="13583" width="11.58203125" style="63" bestFit="1" customWidth="1"/>
    <col min="13584" max="13828" width="8.25" style="63"/>
    <col min="13829" max="13829" width="5.75" style="63" customWidth="1"/>
    <col min="13830" max="13830" width="20.58203125" style="63" customWidth="1"/>
    <col min="13831" max="13831" width="7" style="63" customWidth="1"/>
    <col min="13832" max="13832" width="5.75" style="63" customWidth="1"/>
    <col min="13833" max="13833" width="20.08203125" style="63" bestFit="1" customWidth="1"/>
    <col min="13834" max="13834" width="7" style="63" customWidth="1"/>
    <col min="13835" max="13835" width="5.83203125" style="63" customWidth="1"/>
    <col min="13836" max="13836" width="15.75" style="63" bestFit="1" customWidth="1"/>
    <col min="13837" max="13837" width="7" style="63" customWidth="1"/>
    <col min="13838" max="13838" width="15.75" style="63" customWidth="1"/>
    <col min="13839" max="13839" width="11.58203125" style="63" bestFit="1" customWidth="1"/>
    <col min="13840" max="14084" width="8.25" style="63"/>
    <col min="14085" max="14085" width="5.75" style="63" customWidth="1"/>
    <col min="14086" max="14086" width="20.58203125" style="63" customWidth="1"/>
    <col min="14087" max="14087" width="7" style="63" customWidth="1"/>
    <col min="14088" max="14088" width="5.75" style="63" customWidth="1"/>
    <col min="14089" max="14089" width="20.08203125" style="63" bestFit="1" customWidth="1"/>
    <col min="14090" max="14090" width="7" style="63" customWidth="1"/>
    <col min="14091" max="14091" width="5.83203125" style="63" customWidth="1"/>
    <col min="14092" max="14092" width="15.75" style="63" bestFit="1" customWidth="1"/>
    <col min="14093" max="14093" width="7" style="63" customWidth="1"/>
    <col min="14094" max="14094" width="15.75" style="63" customWidth="1"/>
    <col min="14095" max="14095" width="11.58203125" style="63" bestFit="1" customWidth="1"/>
    <col min="14096" max="14340" width="8.25" style="63"/>
    <col min="14341" max="14341" width="5.75" style="63" customWidth="1"/>
    <col min="14342" max="14342" width="20.58203125" style="63" customWidth="1"/>
    <col min="14343" max="14343" width="7" style="63" customWidth="1"/>
    <col min="14344" max="14344" width="5.75" style="63" customWidth="1"/>
    <col min="14345" max="14345" width="20.08203125" style="63" bestFit="1" customWidth="1"/>
    <col min="14346" max="14346" width="7" style="63" customWidth="1"/>
    <col min="14347" max="14347" width="5.83203125" style="63" customWidth="1"/>
    <col min="14348" max="14348" width="15.75" style="63" bestFit="1" customWidth="1"/>
    <col min="14349" max="14349" width="7" style="63" customWidth="1"/>
    <col min="14350" max="14350" width="15.75" style="63" customWidth="1"/>
    <col min="14351" max="14351" width="11.58203125" style="63" bestFit="1" customWidth="1"/>
    <col min="14352" max="14596" width="8.25" style="63"/>
    <col min="14597" max="14597" width="5.75" style="63" customWidth="1"/>
    <col min="14598" max="14598" width="20.58203125" style="63" customWidth="1"/>
    <col min="14599" max="14599" width="7" style="63" customWidth="1"/>
    <col min="14600" max="14600" width="5.75" style="63" customWidth="1"/>
    <col min="14601" max="14601" width="20.08203125" style="63" bestFit="1" customWidth="1"/>
    <col min="14602" max="14602" width="7" style="63" customWidth="1"/>
    <col min="14603" max="14603" width="5.83203125" style="63" customWidth="1"/>
    <col min="14604" max="14604" width="15.75" style="63" bestFit="1" customWidth="1"/>
    <col min="14605" max="14605" width="7" style="63" customWidth="1"/>
    <col min="14606" max="14606" width="15.75" style="63" customWidth="1"/>
    <col min="14607" max="14607" width="11.58203125" style="63" bestFit="1" customWidth="1"/>
    <col min="14608" max="14852" width="8.25" style="63"/>
    <col min="14853" max="14853" width="5.75" style="63" customWidth="1"/>
    <col min="14854" max="14854" width="20.58203125" style="63" customWidth="1"/>
    <col min="14855" max="14855" width="7" style="63" customWidth="1"/>
    <col min="14856" max="14856" width="5.75" style="63" customWidth="1"/>
    <col min="14857" max="14857" width="20.08203125" style="63" bestFit="1" customWidth="1"/>
    <col min="14858" max="14858" width="7" style="63" customWidth="1"/>
    <col min="14859" max="14859" width="5.83203125" style="63" customWidth="1"/>
    <col min="14860" max="14860" width="15.75" style="63" bestFit="1" customWidth="1"/>
    <col min="14861" max="14861" width="7" style="63" customWidth="1"/>
    <col min="14862" max="14862" width="15.75" style="63" customWidth="1"/>
    <col min="14863" max="14863" width="11.58203125" style="63" bestFit="1" customWidth="1"/>
    <col min="14864" max="15108" width="8.25" style="63"/>
    <col min="15109" max="15109" width="5.75" style="63" customWidth="1"/>
    <col min="15110" max="15110" width="20.58203125" style="63" customWidth="1"/>
    <col min="15111" max="15111" width="7" style="63" customWidth="1"/>
    <col min="15112" max="15112" width="5.75" style="63" customWidth="1"/>
    <col min="15113" max="15113" width="20.08203125" style="63" bestFit="1" customWidth="1"/>
    <col min="15114" max="15114" width="7" style="63" customWidth="1"/>
    <col min="15115" max="15115" width="5.83203125" style="63" customWidth="1"/>
    <col min="15116" max="15116" width="15.75" style="63" bestFit="1" customWidth="1"/>
    <col min="15117" max="15117" width="7" style="63" customWidth="1"/>
    <col min="15118" max="15118" width="15.75" style="63" customWidth="1"/>
    <col min="15119" max="15119" width="11.58203125" style="63" bestFit="1" customWidth="1"/>
    <col min="15120" max="15364" width="8.25" style="63"/>
    <col min="15365" max="15365" width="5.75" style="63" customWidth="1"/>
    <col min="15366" max="15366" width="20.58203125" style="63" customWidth="1"/>
    <col min="15367" max="15367" width="7" style="63" customWidth="1"/>
    <col min="15368" max="15368" width="5.75" style="63" customWidth="1"/>
    <col min="15369" max="15369" width="20.08203125" style="63" bestFit="1" customWidth="1"/>
    <col min="15370" max="15370" width="7" style="63" customWidth="1"/>
    <col min="15371" max="15371" width="5.83203125" style="63" customWidth="1"/>
    <col min="15372" max="15372" width="15.75" style="63" bestFit="1" customWidth="1"/>
    <col min="15373" max="15373" width="7" style="63" customWidth="1"/>
    <col min="15374" max="15374" width="15.75" style="63" customWidth="1"/>
    <col min="15375" max="15375" width="11.58203125" style="63" bestFit="1" customWidth="1"/>
    <col min="15376" max="15620" width="8.25" style="63"/>
    <col min="15621" max="15621" width="5.75" style="63" customWidth="1"/>
    <col min="15622" max="15622" width="20.58203125" style="63" customWidth="1"/>
    <col min="15623" max="15623" width="7" style="63" customWidth="1"/>
    <col min="15624" max="15624" width="5.75" style="63" customWidth="1"/>
    <col min="15625" max="15625" width="20.08203125" style="63" bestFit="1" customWidth="1"/>
    <col min="15626" max="15626" width="7" style="63" customWidth="1"/>
    <col min="15627" max="15627" width="5.83203125" style="63" customWidth="1"/>
    <col min="15628" max="15628" width="15.75" style="63" bestFit="1" customWidth="1"/>
    <col min="15629" max="15629" width="7" style="63" customWidth="1"/>
    <col min="15630" max="15630" width="15.75" style="63" customWidth="1"/>
    <col min="15631" max="15631" width="11.58203125" style="63" bestFit="1" customWidth="1"/>
    <col min="15632" max="15876" width="8.25" style="63"/>
    <col min="15877" max="15877" width="5.75" style="63" customWidth="1"/>
    <col min="15878" max="15878" width="20.58203125" style="63" customWidth="1"/>
    <col min="15879" max="15879" width="7" style="63" customWidth="1"/>
    <col min="15880" max="15880" width="5.75" style="63" customWidth="1"/>
    <col min="15881" max="15881" width="20.08203125" style="63" bestFit="1" customWidth="1"/>
    <col min="15882" max="15882" width="7" style="63" customWidth="1"/>
    <col min="15883" max="15883" width="5.83203125" style="63" customWidth="1"/>
    <col min="15884" max="15884" width="15.75" style="63" bestFit="1" customWidth="1"/>
    <col min="15885" max="15885" width="7" style="63" customWidth="1"/>
    <col min="15886" max="15886" width="15.75" style="63" customWidth="1"/>
    <col min="15887" max="15887" width="11.58203125" style="63" bestFit="1" customWidth="1"/>
    <col min="15888" max="16132" width="8.25" style="63"/>
    <col min="16133" max="16133" width="5.75" style="63" customWidth="1"/>
    <col min="16134" max="16134" width="20.58203125" style="63" customWidth="1"/>
    <col min="16135" max="16135" width="7" style="63" customWidth="1"/>
    <col min="16136" max="16136" width="5.75" style="63" customWidth="1"/>
    <col min="16137" max="16137" width="20.08203125" style="63" bestFit="1" customWidth="1"/>
    <col min="16138" max="16138" width="7" style="63" customWidth="1"/>
    <col min="16139" max="16139" width="5.83203125" style="63" customWidth="1"/>
    <col min="16140" max="16140" width="15.75" style="63" bestFit="1" customWidth="1"/>
    <col min="16141" max="16141" width="7" style="63" customWidth="1"/>
    <col min="16142" max="16142" width="15.75" style="63" customWidth="1"/>
    <col min="16143" max="16143" width="11.58203125" style="63" bestFit="1" customWidth="1"/>
    <col min="16144" max="16384" width="8.25" style="63"/>
  </cols>
  <sheetData>
    <row r="1" spans="1:15" s="59" customFormat="1" ht="19">
      <c r="A1" s="464" t="s">
        <v>136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327"/>
      <c r="O1" s="327"/>
    </row>
    <row r="2" spans="1:15" s="60" customFormat="1" ht="12.5" thickBot="1">
      <c r="E2" s="6"/>
      <c r="F2" s="6"/>
      <c r="G2" s="6"/>
      <c r="H2" s="6"/>
      <c r="N2" s="69"/>
      <c r="O2" s="69"/>
    </row>
    <row r="3" spans="1:15" ht="27.75" customHeight="1">
      <c r="A3" s="465" t="s">
        <v>353</v>
      </c>
      <c r="B3" s="466"/>
      <c r="C3" s="310">
        <f>J30+J44+J77+M29+M41+M48</f>
        <v>1425</v>
      </c>
      <c r="E3" s="406" t="s">
        <v>1</v>
      </c>
      <c r="F3" s="10" t="s">
        <v>352</v>
      </c>
      <c r="G3" s="11" t="s">
        <v>2</v>
      </c>
      <c r="H3" s="8"/>
      <c r="I3" s="58" t="s">
        <v>355</v>
      </c>
      <c r="J3" s="13" t="s">
        <v>2</v>
      </c>
      <c r="K3" s="8"/>
      <c r="L3" s="58" t="s">
        <v>356</v>
      </c>
      <c r="M3" s="13" t="s">
        <v>2</v>
      </c>
    </row>
    <row r="4" spans="1:15" s="70" customFormat="1" ht="15" customHeight="1" thickBot="1">
      <c r="A4" s="467" t="s">
        <v>291</v>
      </c>
      <c r="B4" s="468"/>
      <c r="C4" s="311">
        <f>G19</f>
        <v>29</v>
      </c>
      <c r="E4" s="14">
        <v>1</v>
      </c>
      <c r="F4" s="15" t="s">
        <v>3</v>
      </c>
      <c r="G4" s="16">
        <v>2</v>
      </c>
      <c r="H4" s="6"/>
      <c r="I4" s="17" t="s">
        <v>134</v>
      </c>
      <c r="J4" s="18"/>
      <c r="K4" s="8"/>
      <c r="L4" s="19" t="s">
        <v>5</v>
      </c>
      <c r="M4" s="20"/>
    </row>
    <row r="5" spans="1:15" ht="15" customHeight="1" thickBot="1">
      <c r="A5" s="469" t="s">
        <v>289</v>
      </c>
      <c r="B5" s="470"/>
      <c r="C5" s="309">
        <f>C3+C4</f>
        <v>1454</v>
      </c>
      <c r="E5" s="14">
        <v>2</v>
      </c>
      <c r="F5" s="15" t="s">
        <v>6</v>
      </c>
      <c r="G5" s="16">
        <v>2</v>
      </c>
      <c r="H5" s="6">
        <v>1</v>
      </c>
      <c r="I5" s="21" t="s">
        <v>7</v>
      </c>
      <c r="J5" s="22">
        <v>15</v>
      </c>
      <c r="K5" s="8">
        <v>69</v>
      </c>
      <c r="L5" s="23" t="s">
        <v>8</v>
      </c>
      <c r="M5" s="24">
        <v>5</v>
      </c>
    </row>
    <row r="6" spans="1:15">
      <c r="E6" s="14">
        <v>3</v>
      </c>
      <c r="F6" s="15" t="s">
        <v>9</v>
      </c>
      <c r="G6" s="16">
        <v>2</v>
      </c>
      <c r="H6" s="6">
        <v>2</v>
      </c>
      <c r="I6" s="15" t="s">
        <v>10</v>
      </c>
      <c r="J6" s="16">
        <v>5</v>
      </c>
      <c r="K6" s="8">
        <v>70</v>
      </c>
      <c r="L6" s="25" t="s">
        <v>11</v>
      </c>
      <c r="M6" s="26">
        <v>35</v>
      </c>
    </row>
    <row r="7" spans="1:15">
      <c r="A7" s="8" t="s">
        <v>330</v>
      </c>
      <c r="B7" s="8"/>
      <c r="C7" s="8"/>
      <c r="E7" s="14">
        <v>4</v>
      </c>
      <c r="F7" s="15" t="s">
        <v>12</v>
      </c>
      <c r="G7" s="16">
        <v>2</v>
      </c>
      <c r="H7" s="6">
        <v>3</v>
      </c>
      <c r="I7" s="15" t="s">
        <v>13</v>
      </c>
      <c r="J7" s="16">
        <v>15</v>
      </c>
      <c r="K7" s="8">
        <v>71</v>
      </c>
      <c r="L7" s="25" t="s">
        <v>14</v>
      </c>
      <c r="M7" s="26">
        <v>15</v>
      </c>
    </row>
    <row r="8" spans="1:15">
      <c r="A8" s="427" t="s">
        <v>326</v>
      </c>
      <c r="B8" s="428" t="s">
        <v>337</v>
      </c>
      <c r="C8" s="428" t="s">
        <v>338</v>
      </c>
      <c r="E8" s="14">
        <v>5</v>
      </c>
      <c r="F8" s="15" t="s">
        <v>15</v>
      </c>
      <c r="G8" s="16">
        <v>2</v>
      </c>
      <c r="H8" s="6">
        <v>4</v>
      </c>
      <c r="I8" s="25" t="s">
        <v>16</v>
      </c>
      <c r="J8" s="26">
        <v>15</v>
      </c>
      <c r="K8" s="8">
        <v>72</v>
      </c>
      <c r="L8" s="15" t="s">
        <v>17</v>
      </c>
      <c r="M8" s="16">
        <v>5</v>
      </c>
    </row>
    <row r="9" spans="1:15">
      <c r="A9" s="427" t="s">
        <v>327</v>
      </c>
      <c r="B9" s="428" t="s">
        <v>333</v>
      </c>
      <c r="C9" s="428" t="s">
        <v>334</v>
      </c>
      <c r="E9" s="14">
        <v>6</v>
      </c>
      <c r="F9" s="15" t="s">
        <v>18</v>
      </c>
      <c r="G9" s="16">
        <v>2</v>
      </c>
      <c r="H9" s="6">
        <v>5</v>
      </c>
      <c r="I9" s="15" t="s">
        <v>19</v>
      </c>
      <c r="J9" s="16">
        <v>15</v>
      </c>
      <c r="K9" s="8">
        <v>73</v>
      </c>
      <c r="L9" s="15" t="s">
        <v>20</v>
      </c>
      <c r="M9" s="16">
        <v>15</v>
      </c>
    </row>
    <row r="10" spans="1:15">
      <c r="A10" s="427" t="s">
        <v>328</v>
      </c>
      <c r="B10" s="428" t="s">
        <v>333</v>
      </c>
      <c r="C10" s="428" t="s">
        <v>339</v>
      </c>
      <c r="E10" s="14">
        <v>7</v>
      </c>
      <c r="F10" s="15" t="s">
        <v>21</v>
      </c>
      <c r="G10" s="16">
        <v>2</v>
      </c>
      <c r="H10" s="6">
        <v>6</v>
      </c>
      <c r="I10" s="25" t="s">
        <v>22</v>
      </c>
      <c r="J10" s="26">
        <v>7</v>
      </c>
      <c r="K10" s="8">
        <v>74</v>
      </c>
      <c r="L10" s="15" t="s">
        <v>23</v>
      </c>
      <c r="M10" s="16">
        <v>15</v>
      </c>
    </row>
    <row r="11" spans="1:15" ht="13.5" thickBot="1">
      <c r="A11" s="441" t="s">
        <v>342</v>
      </c>
      <c r="B11" s="443" t="s">
        <v>340</v>
      </c>
      <c r="C11" s="443" t="s">
        <v>341</v>
      </c>
      <c r="E11" s="14">
        <v>8</v>
      </c>
      <c r="F11" s="15" t="s">
        <v>24</v>
      </c>
      <c r="G11" s="16">
        <v>2</v>
      </c>
      <c r="H11" s="6">
        <v>7</v>
      </c>
      <c r="I11" s="25" t="s">
        <v>25</v>
      </c>
      <c r="J11" s="26">
        <v>15</v>
      </c>
      <c r="K11" s="8">
        <v>75</v>
      </c>
      <c r="L11" s="15" t="s">
        <v>26</v>
      </c>
      <c r="M11" s="16">
        <v>15</v>
      </c>
    </row>
    <row r="12" spans="1:15" ht="13.5" thickBot="1">
      <c r="A12" s="442" t="s">
        <v>289</v>
      </c>
      <c r="B12" s="444" t="s">
        <v>349</v>
      </c>
      <c r="C12" s="445" t="s">
        <v>350</v>
      </c>
      <c r="E12" s="14">
        <v>9</v>
      </c>
      <c r="F12" s="15" t="s">
        <v>27</v>
      </c>
      <c r="G12" s="16">
        <v>2</v>
      </c>
      <c r="H12" s="6">
        <v>8</v>
      </c>
      <c r="I12" s="15" t="s">
        <v>28</v>
      </c>
      <c r="J12" s="16">
        <v>4</v>
      </c>
      <c r="K12" s="8">
        <v>76</v>
      </c>
      <c r="L12" s="15" t="s">
        <v>29</v>
      </c>
      <c r="M12" s="16">
        <v>15</v>
      </c>
    </row>
    <row r="13" spans="1:15">
      <c r="E13" s="14">
        <v>10</v>
      </c>
      <c r="F13" s="15" t="s">
        <v>30</v>
      </c>
      <c r="G13" s="16">
        <v>2</v>
      </c>
      <c r="H13" s="6">
        <v>9</v>
      </c>
      <c r="I13" s="15" t="s">
        <v>31</v>
      </c>
      <c r="J13" s="16">
        <v>15</v>
      </c>
      <c r="K13" s="8">
        <v>77</v>
      </c>
      <c r="L13" s="25" t="s">
        <v>32</v>
      </c>
      <c r="M13" s="26">
        <v>15</v>
      </c>
    </row>
    <row r="14" spans="1:15">
      <c r="E14" s="14">
        <v>11</v>
      </c>
      <c r="F14" s="15" t="s">
        <v>33</v>
      </c>
      <c r="G14" s="16">
        <v>1</v>
      </c>
      <c r="H14" s="6">
        <v>10</v>
      </c>
      <c r="I14" s="25" t="s">
        <v>34</v>
      </c>
      <c r="J14" s="26">
        <v>15</v>
      </c>
      <c r="K14" s="8">
        <v>78</v>
      </c>
      <c r="L14" s="15" t="s">
        <v>35</v>
      </c>
      <c r="M14" s="16">
        <v>15</v>
      </c>
    </row>
    <row r="15" spans="1:15">
      <c r="E15" s="14">
        <v>12</v>
      </c>
      <c r="F15" s="15" t="s">
        <v>36</v>
      </c>
      <c r="G15" s="16">
        <v>2</v>
      </c>
      <c r="H15" s="6">
        <v>11</v>
      </c>
      <c r="I15" s="15" t="s">
        <v>37</v>
      </c>
      <c r="J15" s="16">
        <v>15</v>
      </c>
      <c r="K15" s="8">
        <v>79</v>
      </c>
      <c r="L15" s="25" t="s">
        <v>38</v>
      </c>
      <c r="M15" s="26">
        <v>5</v>
      </c>
    </row>
    <row r="16" spans="1:15">
      <c r="E16" s="14">
        <v>13</v>
      </c>
      <c r="F16" s="15" t="s">
        <v>39</v>
      </c>
      <c r="G16" s="16">
        <v>2</v>
      </c>
      <c r="H16" s="6">
        <v>12</v>
      </c>
      <c r="I16" s="15" t="s">
        <v>40</v>
      </c>
      <c r="J16" s="16">
        <v>15</v>
      </c>
      <c r="K16" s="8">
        <v>80</v>
      </c>
      <c r="L16" s="29" t="s">
        <v>41</v>
      </c>
      <c r="M16" s="30">
        <v>15</v>
      </c>
    </row>
    <row r="17" spans="5:13">
      <c r="E17" s="14">
        <v>14</v>
      </c>
      <c r="F17" s="15" t="s">
        <v>42</v>
      </c>
      <c r="G17" s="16">
        <v>2</v>
      </c>
      <c r="H17" s="6">
        <v>13</v>
      </c>
      <c r="I17" s="15" t="s">
        <v>43</v>
      </c>
      <c r="J17" s="16">
        <v>15</v>
      </c>
      <c r="K17" s="8">
        <v>81</v>
      </c>
      <c r="L17" s="31" t="s">
        <v>44</v>
      </c>
      <c r="M17" s="32">
        <v>15</v>
      </c>
    </row>
    <row r="18" spans="5:13" ht="13.5" thickBot="1">
      <c r="E18" s="331">
        <v>15</v>
      </c>
      <c r="F18" s="37" t="s">
        <v>45</v>
      </c>
      <c r="G18" s="38">
        <v>2</v>
      </c>
      <c r="H18" s="6">
        <v>14</v>
      </c>
      <c r="I18" s="25" t="s">
        <v>46</v>
      </c>
      <c r="J18" s="26">
        <v>15</v>
      </c>
      <c r="K18" s="8">
        <v>82</v>
      </c>
      <c r="L18" s="15" t="s">
        <v>47</v>
      </c>
      <c r="M18" s="16">
        <v>15</v>
      </c>
    </row>
    <row r="19" spans="5:13" ht="13.5" thickBot="1">
      <c r="E19" s="471" t="s">
        <v>48</v>
      </c>
      <c r="F19" s="472"/>
      <c r="G19" s="332">
        <f>SUM(G4:G18)</f>
        <v>29</v>
      </c>
      <c r="H19" s="6">
        <v>15</v>
      </c>
      <c r="I19" s="15" t="s">
        <v>49</v>
      </c>
      <c r="J19" s="16">
        <v>15</v>
      </c>
      <c r="K19" s="8">
        <v>83</v>
      </c>
      <c r="L19" s="15" t="s">
        <v>50</v>
      </c>
      <c r="M19" s="16">
        <v>15</v>
      </c>
    </row>
    <row r="20" spans="5:13">
      <c r="E20" s="50"/>
      <c r="F20" s="272"/>
      <c r="G20" s="273"/>
      <c r="H20" s="6">
        <v>16</v>
      </c>
      <c r="I20" s="15" t="s">
        <v>51</v>
      </c>
      <c r="J20" s="16">
        <v>15</v>
      </c>
      <c r="K20" s="8">
        <v>84</v>
      </c>
      <c r="L20" s="15" t="s">
        <v>52</v>
      </c>
      <c r="M20" s="16">
        <v>125</v>
      </c>
    </row>
    <row r="21" spans="5:13">
      <c r="E21" s="460"/>
      <c r="F21" s="460"/>
      <c r="G21" s="36"/>
      <c r="H21" s="6">
        <v>17</v>
      </c>
      <c r="I21" s="15" t="s">
        <v>54</v>
      </c>
      <c r="J21" s="16">
        <v>15</v>
      </c>
      <c r="K21" s="8">
        <v>85</v>
      </c>
      <c r="L21" s="25" t="s">
        <v>55</v>
      </c>
      <c r="M21" s="26">
        <v>15</v>
      </c>
    </row>
    <row r="22" spans="5:13">
      <c r="E22" s="40"/>
      <c r="F22" s="40"/>
      <c r="G22" s="41"/>
      <c r="H22" s="6">
        <v>18</v>
      </c>
      <c r="I22" s="15" t="s">
        <v>57</v>
      </c>
      <c r="J22" s="16">
        <v>15</v>
      </c>
      <c r="K22" s="8">
        <v>86</v>
      </c>
      <c r="L22" s="15" t="s">
        <v>58</v>
      </c>
      <c r="M22" s="16">
        <v>15</v>
      </c>
    </row>
    <row r="23" spans="5:13">
      <c r="E23" s="461"/>
      <c r="F23" s="461"/>
      <c r="G23" s="36"/>
      <c r="H23" s="6">
        <v>19</v>
      </c>
      <c r="I23" s="15" t="s">
        <v>59</v>
      </c>
      <c r="J23" s="16">
        <v>15</v>
      </c>
      <c r="K23" s="8">
        <v>87</v>
      </c>
      <c r="L23" s="15" t="s">
        <v>60</v>
      </c>
      <c r="M23" s="16">
        <v>5</v>
      </c>
    </row>
    <row r="24" spans="5:13">
      <c r="E24" s="8"/>
      <c r="F24" s="43"/>
      <c r="G24" s="8"/>
      <c r="H24" s="6">
        <v>20</v>
      </c>
      <c r="I24" s="15" t="s">
        <v>61</v>
      </c>
      <c r="J24" s="16">
        <v>15</v>
      </c>
      <c r="K24" s="8">
        <v>88</v>
      </c>
      <c r="L24" s="15" t="s">
        <v>62</v>
      </c>
      <c r="M24" s="16">
        <v>10</v>
      </c>
    </row>
    <row r="25" spans="5:13">
      <c r="E25" s="8"/>
      <c r="F25" s="45"/>
      <c r="G25" s="8"/>
      <c r="H25" s="6">
        <v>21</v>
      </c>
      <c r="I25" s="25" t="s">
        <v>63</v>
      </c>
      <c r="J25" s="26">
        <v>15</v>
      </c>
      <c r="K25" s="8">
        <v>89</v>
      </c>
      <c r="L25" s="15" t="s">
        <v>64</v>
      </c>
      <c r="M25" s="16">
        <v>15</v>
      </c>
    </row>
    <row r="26" spans="5:13">
      <c r="E26" s="8"/>
      <c r="F26" s="46"/>
      <c r="G26" s="8"/>
      <c r="H26" s="6">
        <v>22</v>
      </c>
      <c r="I26" s="29" t="s">
        <v>65</v>
      </c>
      <c r="J26" s="30">
        <v>15</v>
      </c>
      <c r="K26" s="8">
        <v>90</v>
      </c>
      <c r="L26" s="15" t="s">
        <v>66</v>
      </c>
      <c r="M26" s="16">
        <v>0</v>
      </c>
    </row>
    <row r="27" spans="5:13">
      <c r="E27" s="8"/>
      <c r="F27" s="8"/>
      <c r="G27" s="8"/>
      <c r="H27" s="6">
        <v>23</v>
      </c>
      <c r="I27" s="29" t="s">
        <v>67</v>
      </c>
      <c r="J27" s="30">
        <v>15</v>
      </c>
      <c r="K27" s="8">
        <v>91</v>
      </c>
      <c r="L27" s="37" t="s">
        <v>68</v>
      </c>
      <c r="M27" s="38">
        <v>15</v>
      </c>
    </row>
    <row r="28" spans="5:13" ht="12.75" customHeight="1" thickBot="1">
      <c r="E28" s="8"/>
      <c r="F28" s="8"/>
      <c r="G28" s="8"/>
      <c r="H28" s="6">
        <v>24</v>
      </c>
      <c r="I28" s="29" t="s">
        <v>69</v>
      </c>
      <c r="J28" s="416" t="s">
        <v>143</v>
      </c>
      <c r="K28" s="8">
        <v>92</v>
      </c>
      <c r="L28" s="37" t="s">
        <v>70</v>
      </c>
      <c r="M28" s="38">
        <v>15</v>
      </c>
    </row>
    <row r="29" spans="5:13" ht="13.5" customHeight="1" thickBot="1">
      <c r="E29" s="8"/>
      <c r="F29" s="8"/>
      <c r="G29" s="27"/>
      <c r="H29" s="6">
        <v>25</v>
      </c>
      <c r="I29" s="29" t="s">
        <v>71</v>
      </c>
      <c r="J29" s="416" t="s">
        <v>143</v>
      </c>
      <c r="K29" s="27"/>
      <c r="L29" s="319" t="s">
        <v>304</v>
      </c>
      <c r="M29" s="320">
        <f>SUM(M5:M28)</f>
        <v>430</v>
      </c>
    </row>
    <row r="30" spans="5:13" ht="13.5" customHeight="1" thickBot="1">
      <c r="E30" s="8"/>
      <c r="F30" s="8"/>
      <c r="G30" s="8"/>
      <c r="H30" s="6"/>
      <c r="I30" s="318" t="s">
        <v>304</v>
      </c>
      <c r="J30" s="324">
        <f>SUM(J5:J29)</f>
        <v>316</v>
      </c>
      <c r="K30" s="27"/>
      <c r="L30" s="42" t="s">
        <v>72</v>
      </c>
    </row>
    <row r="31" spans="5:13">
      <c r="E31" s="8"/>
      <c r="F31" s="8"/>
      <c r="G31" s="8"/>
      <c r="H31" s="6"/>
      <c r="I31" s="44" t="s">
        <v>73</v>
      </c>
      <c r="K31" s="27">
        <v>93</v>
      </c>
      <c r="L31" s="23" t="s">
        <v>74</v>
      </c>
      <c r="M31" s="24">
        <v>15</v>
      </c>
    </row>
    <row r="32" spans="5:13" s="70" customFormat="1">
      <c r="E32" s="8"/>
      <c r="F32" s="8"/>
      <c r="G32" s="8"/>
      <c r="H32" s="6">
        <v>26</v>
      </c>
      <c r="I32" s="23" t="s">
        <v>75</v>
      </c>
      <c r="J32" s="24">
        <v>15</v>
      </c>
      <c r="K32" s="27">
        <v>94</v>
      </c>
      <c r="L32" s="25" t="s">
        <v>76</v>
      </c>
      <c r="M32" s="26">
        <v>15</v>
      </c>
    </row>
    <row r="33" spans="5:13">
      <c r="E33" s="8"/>
      <c r="F33" s="8"/>
      <c r="G33" s="8"/>
      <c r="H33" s="415">
        <v>27</v>
      </c>
      <c r="I33" s="15" t="s">
        <v>77</v>
      </c>
      <c r="J33" s="16">
        <v>15</v>
      </c>
      <c r="K33" s="27">
        <v>95</v>
      </c>
      <c r="L33" s="15" t="s">
        <v>78</v>
      </c>
      <c r="M33" s="16">
        <v>15</v>
      </c>
    </row>
    <row r="34" spans="5:13">
      <c r="E34" s="8"/>
      <c r="F34" s="8"/>
      <c r="G34" s="8"/>
      <c r="H34" s="6">
        <v>28</v>
      </c>
      <c r="I34" s="15" t="s">
        <v>79</v>
      </c>
      <c r="J34" s="16">
        <v>15</v>
      </c>
      <c r="K34" s="27">
        <v>96</v>
      </c>
      <c r="L34" s="25" t="s">
        <v>80</v>
      </c>
      <c r="M34" s="26">
        <v>15</v>
      </c>
    </row>
    <row r="35" spans="5:13">
      <c r="E35" s="8"/>
      <c r="F35" s="8"/>
      <c r="G35" s="8"/>
      <c r="H35" s="415">
        <v>29</v>
      </c>
      <c r="I35" s="15" t="s">
        <v>81</v>
      </c>
      <c r="J35" s="16">
        <v>15</v>
      </c>
      <c r="K35" s="27">
        <v>97</v>
      </c>
      <c r="L35" s="15" t="s">
        <v>82</v>
      </c>
      <c r="M35" s="16">
        <v>15</v>
      </c>
    </row>
    <row r="36" spans="5:13">
      <c r="E36" s="8"/>
      <c r="F36" s="8"/>
      <c r="G36" s="8"/>
      <c r="H36" s="6">
        <v>30</v>
      </c>
      <c r="I36" s="15" t="s">
        <v>83</v>
      </c>
      <c r="J36" s="16">
        <v>15</v>
      </c>
      <c r="K36" s="27">
        <v>98</v>
      </c>
      <c r="L36" s="15" t="s">
        <v>84</v>
      </c>
      <c r="M36" s="16">
        <v>15</v>
      </c>
    </row>
    <row r="37" spans="5:13">
      <c r="E37" s="8"/>
      <c r="F37" s="8"/>
      <c r="G37" s="8"/>
      <c r="H37" s="415">
        <v>31</v>
      </c>
      <c r="I37" s="48" t="s">
        <v>85</v>
      </c>
      <c r="J37" s="49">
        <v>15</v>
      </c>
      <c r="K37" s="27">
        <v>99</v>
      </c>
      <c r="L37" s="15" t="s">
        <v>86</v>
      </c>
      <c r="M37" s="16">
        <v>15</v>
      </c>
    </row>
    <row r="38" spans="5:13">
      <c r="E38" s="8"/>
      <c r="F38" s="8"/>
      <c r="G38" s="8"/>
      <c r="H38" s="6">
        <v>32</v>
      </c>
      <c r="I38" s="25" t="s">
        <v>87</v>
      </c>
      <c r="J38" s="26">
        <v>15</v>
      </c>
      <c r="K38" s="27">
        <v>100</v>
      </c>
      <c r="L38" s="15" t="s">
        <v>88</v>
      </c>
      <c r="M38" s="16">
        <v>15</v>
      </c>
    </row>
    <row r="39" spans="5:13">
      <c r="E39" s="8"/>
      <c r="F39" s="8"/>
      <c r="G39" s="8"/>
      <c r="H39" s="415">
        <v>33</v>
      </c>
      <c r="I39" s="15" t="s">
        <v>89</v>
      </c>
      <c r="J39" s="16">
        <v>15</v>
      </c>
      <c r="K39" s="27">
        <v>101</v>
      </c>
      <c r="L39" s="37" t="s">
        <v>90</v>
      </c>
      <c r="M39" s="38">
        <v>15</v>
      </c>
    </row>
    <row r="40" spans="5:13" ht="13.5" thickBot="1">
      <c r="E40" s="8"/>
      <c r="F40" s="8"/>
      <c r="G40" s="8"/>
      <c r="H40" s="6">
        <v>34</v>
      </c>
      <c r="I40" s="37" t="s">
        <v>91</v>
      </c>
      <c r="J40" s="418" t="s">
        <v>143</v>
      </c>
      <c r="K40" s="27">
        <v>102</v>
      </c>
      <c r="L40" s="323" t="s">
        <v>92</v>
      </c>
      <c r="M40" s="418" t="s">
        <v>143</v>
      </c>
    </row>
    <row r="41" spans="5:13" ht="13.5" thickBot="1">
      <c r="E41" s="8"/>
      <c r="F41" s="8"/>
      <c r="G41" s="8"/>
      <c r="H41" s="415">
        <v>35</v>
      </c>
      <c r="I41" s="37" t="s">
        <v>93</v>
      </c>
      <c r="J41" s="76">
        <v>15</v>
      </c>
      <c r="K41" s="8"/>
      <c r="L41" s="313" t="s">
        <v>304</v>
      </c>
      <c r="M41" s="320">
        <f>SUM(M31:M40)</f>
        <v>135</v>
      </c>
    </row>
    <row r="42" spans="5:13">
      <c r="E42" s="8"/>
      <c r="F42" s="8"/>
      <c r="G42" s="8"/>
      <c r="H42" s="6">
        <v>36</v>
      </c>
      <c r="I42" s="37" t="s">
        <v>95</v>
      </c>
      <c r="J42" s="418" t="s">
        <v>143</v>
      </c>
      <c r="K42" s="8"/>
      <c r="L42" s="44" t="s">
        <v>94</v>
      </c>
    </row>
    <row r="43" spans="5:13" ht="13.5" thickBot="1">
      <c r="E43" s="8"/>
      <c r="F43" s="8"/>
      <c r="G43" s="8"/>
      <c r="H43" s="415">
        <v>37</v>
      </c>
      <c r="I43" s="37" t="s">
        <v>97</v>
      </c>
      <c r="J43" s="418" t="s">
        <v>143</v>
      </c>
      <c r="K43" s="50">
        <v>103</v>
      </c>
      <c r="L43" s="21" t="s">
        <v>96</v>
      </c>
      <c r="M43" s="22">
        <v>15</v>
      </c>
    </row>
    <row r="44" spans="5:13" ht="13.5" thickBot="1">
      <c r="E44" s="8"/>
      <c r="F44" s="8"/>
      <c r="G44" s="8"/>
      <c r="H44" s="8"/>
      <c r="I44" s="319" t="s">
        <v>304</v>
      </c>
      <c r="J44" s="324">
        <f>SUM(J32:J43)</f>
        <v>135</v>
      </c>
      <c r="K44" s="35">
        <v>104</v>
      </c>
      <c r="L44" s="15" t="s">
        <v>98</v>
      </c>
      <c r="M44" s="16">
        <v>15</v>
      </c>
    </row>
    <row r="45" spans="5:13">
      <c r="E45" s="8"/>
      <c r="F45" s="8"/>
      <c r="G45" s="8"/>
      <c r="H45" s="8"/>
      <c r="I45" s="44" t="s">
        <v>99</v>
      </c>
      <c r="K45" s="50">
        <v>105</v>
      </c>
      <c r="L45" s="15" t="s">
        <v>313</v>
      </c>
      <c r="M45" s="16">
        <v>1</v>
      </c>
    </row>
    <row r="46" spans="5:13">
      <c r="E46" s="8"/>
      <c r="F46" s="8"/>
      <c r="G46" s="8"/>
      <c r="H46" s="8">
        <v>38</v>
      </c>
      <c r="I46" s="23" t="s">
        <v>101</v>
      </c>
      <c r="J46" s="24">
        <v>15</v>
      </c>
      <c r="K46" s="35">
        <v>106</v>
      </c>
      <c r="L46" s="15" t="s">
        <v>100</v>
      </c>
      <c r="M46" s="16">
        <v>15</v>
      </c>
    </row>
    <row r="47" spans="5:13" ht="13.5" thickBot="1">
      <c r="E47" s="8"/>
      <c r="F47" s="8"/>
      <c r="G47" s="8"/>
      <c r="H47" s="8">
        <v>39</v>
      </c>
      <c r="I47" s="15" t="s">
        <v>103</v>
      </c>
      <c r="J47" s="16">
        <v>15</v>
      </c>
      <c r="K47" s="50">
        <v>107</v>
      </c>
      <c r="L47" s="37" t="s">
        <v>102</v>
      </c>
      <c r="M47" s="38">
        <v>1</v>
      </c>
    </row>
    <row r="48" spans="5:13" ht="13.5" thickBot="1">
      <c r="E48" s="8"/>
      <c r="F48" s="8"/>
      <c r="G48" s="8"/>
      <c r="H48" s="8">
        <v>40</v>
      </c>
      <c r="I48" s="15" t="s">
        <v>104</v>
      </c>
      <c r="J48" s="16">
        <v>15</v>
      </c>
      <c r="K48" s="8"/>
      <c r="L48" s="326" t="s">
        <v>304</v>
      </c>
      <c r="M48" s="320">
        <f>SUM(M43:M47)</f>
        <v>47</v>
      </c>
    </row>
    <row r="49" spans="5:13">
      <c r="E49" s="8"/>
      <c r="F49" s="8"/>
      <c r="G49" s="8"/>
      <c r="H49" s="8">
        <v>41</v>
      </c>
      <c r="I49" s="15" t="s">
        <v>105</v>
      </c>
      <c r="J49" s="16">
        <v>15</v>
      </c>
      <c r="K49" s="8"/>
      <c r="L49" s="8"/>
      <c r="M49" s="8"/>
    </row>
    <row r="50" spans="5:13">
      <c r="E50" s="8"/>
      <c r="F50" s="8"/>
      <c r="G50" s="8"/>
      <c r="H50" s="8">
        <v>42</v>
      </c>
      <c r="I50" s="15" t="s">
        <v>106</v>
      </c>
      <c r="J50" s="16">
        <v>15</v>
      </c>
      <c r="K50" s="45"/>
    </row>
    <row r="51" spans="5:13">
      <c r="E51" s="8"/>
      <c r="F51" s="8"/>
      <c r="G51" s="8"/>
      <c r="H51" s="8">
        <v>43</v>
      </c>
      <c r="I51" s="15" t="s">
        <v>107</v>
      </c>
      <c r="J51" s="16">
        <v>15</v>
      </c>
      <c r="K51" s="8"/>
    </row>
    <row r="52" spans="5:13">
      <c r="E52" s="8"/>
      <c r="F52" s="8"/>
      <c r="G52" s="8"/>
      <c r="H52" s="8">
        <v>44</v>
      </c>
      <c r="I52" s="15" t="s">
        <v>108</v>
      </c>
      <c r="J52" s="16">
        <v>15</v>
      </c>
      <c r="K52" s="8"/>
    </row>
    <row r="53" spans="5:13">
      <c r="E53" s="8"/>
      <c r="F53" s="8"/>
      <c r="G53" s="8"/>
      <c r="H53" s="8">
        <v>45</v>
      </c>
      <c r="I53" s="15" t="s">
        <v>109</v>
      </c>
      <c r="J53" s="16">
        <v>15</v>
      </c>
      <c r="K53" s="8"/>
      <c r="L53" s="8"/>
      <c r="M53" s="8"/>
    </row>
    <row r="54" spans="5:13">
      <c r="E54" s="8"/>
      <c r="F54" s="8"/>
      <c r="G54" s="8"/>
      <c r="H54" s="8">
        <v>46</v>
      </c>
      <c r="I54" s="15" t="s">
        <v>110</v>
      </c>
      <c r="J54" s="16">
        <v>15</v>
      </c>
      <c r="K54" s="8"/>
      <c r="L54" s="8"/>
      <c r="M54" s="8"/>
    </row>
    <row r="55" spans="5:13">
      <c r="E55" s="8"/>
      <c r="F55" s="8"/>
      <c r="G55" s="8"/>
      <c r="H55" s="8">
        <v>47</v>
      </c>
      <c r="I55" s="15" t="s">
        <v>111</v>
      </c>
      <c r="J55" s="16">
        <v>15</v>
      </c>
      <c r="K55" s="8"/>
      <c r="L55" s="8"/>
      <c r="M55" s="8"/>
    </row>
    <row r="56" spans="5:13">
      <c r="E56" s="8"/>
      <c r="F56" s="8"/>
      <c r="G56" s="8"/>
      <c r="H56" s="8">
        <v>48</v>
      </c>
      <c r="I56" s="15" t="s">
        <v>112</v>
      </c>
      <c r="J56" s="16">
        <v>15</v>
      </c>
      <c r="K56" s="8"/>
      <c r="L56" s="8"/>
      <c r="M56" s="8"/>
    </row>
    <row r="57" spans="5:13">
      <c r="E57" s="8"/>
      <c r="F57" s="8"/>
      <c r="G57" s="8"/>
      <c r="H57" s="8">
        <v>49</v>
      </c>
      <c r="I57" s="15" t="s">
        <v>113</v>
      </c>
      <c r="J57" s="16">
        <v>15</v>
      </c>
      <c r="K57" s="8"/>
      <c r="L57" s="8"/>
      <c r="M57" s="8"/>
    </row>
    <row r="58" spans="5:13">
      <c r="E58" s="8"/>
      <c r="F58" s="8"/>
      <c r="G58" s="8"/>
      <c r="H58" s="8">
        <v>50</v>
      </c>
      <c r="I58" s="15" t="s">
        <v>114</v>
      </c>
      <c r="J58" s="16">
        <v>15</v>
      </c>
      <c r="K58" s="8"/>
      <c r="L58" s="8"/>
      <c r="M58" s="8"/>
    </row>
    <row r="59" spans="5:13" ht="19">
      <c r="E59" s="53"/>
      <c r="F59" s="53"/>
      <c r="G59" s="53"/>
      <c r="H59" s="8">
        <v>51</v>
      </c>
      <c r="I59" s="15" t="s">
        <v>115</v>
      </c>
      <c r="J59" s="16">
        <v>15</v>
      </c>
      <c r="K59" s="8"/>
      <c r="L59" s="8"/>
      <c r="M59" s="8"/>
    </row>
    <row r="60" spans="5:13">
      <c r="E60" s="8"/>
      <c r="F60" s="8"/>
      <c r="G60" s="8"/>
      <c r="H60" s="8">
        <v>52</v>
      </c>
      <c r="I60" s="15" t="s">
        <v>116</v>
      </c>
      <c r="J60" s="16">
        <v>15</v>
      </c>
      <c r="K60" s="8"/>
      <c r="L60" s="8"/>
      <c r="M60" s="8"/>
    </row>
    <row r="61" spans="5:13">
      <c r="E61" s="8"/>
      <c r="F61" s="8"/>
      <c r="G61" s="8"/>
      <c r="H61" s="8">
        <v>53</v>
      </c>
      <c r="I61" s="52" t="s">
        <v>117</v>
      </c>
      <c r="J61" s="16">
        <v>15</v>
      </c>
      <c r="K61" s="8"/>
      <c r="L61" s="8"/>
      <c r="M61" s="8"/>
    </row>
    <row r="62" spans="5:13">
      <c r="E62" s="8"/>
      <c r="F62" s="8"/>
      <c r="G62" s="8"/>
      <c r="H62" s="8">
        <v>54</v>
      </c>
      <c r="I62" s="15" t="s">
        <v>118</v>
      </c>
      <c r="J62" s="16">
        <v>20</v>
      </c>
      <c r="K62" s="8"/>
      <c r="L62" s="8"/>
      <c r="M62" s="8"/>
    </row>
    <row r="63" spans="5:13">
      <c r="E63" s="8"/>
      <c r="F63" s="8"/>
      <c r="G63" s="8"/>
      <c r="H63" s="8">
        <v>55</v>
      </c>
      <c r="I63" s="15" t="s">
        <v>119</v>
      </c>
      <c r="J63" s="16">
        <v>2</v>
      </c>
      <c r="K63" s="27"/>
      <c r="L63" s="8"/>
      <c r="M63" s="8"/>
    </row>
    <row r="64" spans="5:13">
      <c r="E64" s="8"/>
      <c r="F64" s="8"/>
      <c r="G64" s="8"/>
      <c r="H64" s="8">
        <v>56</v>
      </c>
      <c r="I64" s="15" t="s">
        <v>120</v>
      </c>
      <c r="J64" s="16">
        <v>4</v>
      </c>
      <c r="K64" s="27"/>
      <c r="L64" s="8"/>
      <c r="M64" s="8"/>
    </row>
    <row r="65" spans="5:13" ht="19">
      <c r="E65" s="8"/>
      <c r="F65" s="8"/>
      <c r="G65" s="8"/>
      <c r="H65" s="8">
        <v>57</v>
      </c>
      <c r="I65" s="15" t="s">
        <v>121</v>
      </c>
      <c r="J65" s="16">
        <v>15</v>
      </c>
      <c r="K65" s="53"/>
      <c r="L65" s="8"/>
      <c r="M65" s="8"/>
    </row>
    <row r="66" spans="5:13">
      <c r="E66" s="8"/>
      <c r="F66" s="8"/>
      <c r="G66" s="8"/>
      <c r="H66" s="8">
        <v>58</v>
      </c>
      <c r="I66" s="15" t="s">
        <v>122</v>
      </c>
      <c r="J66" s="16">
        <v>15</v>
      </c>
      <c r="K66" s="8"/>
      <c r="L66" s="8"/>
      <c r="M66" s="8"/>
    </row>
    <row r="67" spans="5:13">
      <c r="E67" s="8"/>
      <c r="F67" s="8"/>
      <c r="G67" s="8"/>
      <c r="H67" s="8">
        <v>59</v>
      </c>
      <c r="I67" s="15" t="s">
        <v>124</v>
      </c>
      <c r="J67" s="417" t="s">
        <v>143</v>
      </c>
      <c r="K67" s="8"/>
      <c r="L67" s="8"/>
      <c r="M67" s="8"/>
    </row>
    <row r="68" spans="5:13" ht="19">
      <c r="E68" s="8"/>
      <c r="F68" s="8"/>
      <c r="G68" s="8"/>
      <c r="H68" s="8">
        <v>60</v>
      </c>
      <c r="I68" s="15" t="s">
        <v>125</v>
      </c>
      <c r="J68" s="16">
        <v>15</v>
      </c>
      <c r="K68" s="8"/>
      <c r="L68" s="53"/>
      <c r="M68" s="27"/>
    </row>
    <row r="69" spans="5:13" s="70" customFormat="1">
      <c r="E69" s="8"/>
      <c r="F69" s="8"/>
      <c r="G69" s="8"/>
      <c r="H69" s="8">
        <v>61</v>
      </c>
      <c r="I69" s="15" t="s">
        <v>126</v>
      </c>
      <c r="J69" s="16">
        <v>10</v>
      </c>
      <c r="K69" s="8"/>
      <c r="L69" s="8"/>
      <c r="M69" s="8"/>
    </row>
    <row r="70" spans="5:13">
      <c r="E70" s="8"/>
      <c r="F70" s="8"/>
      <c r="G70" s="8"/>
      <c r="H70" s="8">
        <v>62</v>
      </c>
      <c r="I70" s="37" t="s">
        <v>127</v>
      </c>
      <c r="J70" s="38">
        <v>15</v>
      </c>
      <c r="K70" s="8"/>
      <c r="L70" s="8"/>
      <c r="M70" s="8"/>
    </row>
    <row r="71" spans="5:13" ht="14">
      <c r="E71" s="54"/>
      <c r="F71" s="54"/>
      <c r="G71" s="54"/>
      <c r="H71" s="8">
        <v>63</v>
      </c>
      <c r="I71" s="37" t="s">
        <v>128</v>
      </c>
      <c r="J71" s="38">
        <v>5</v>
      </c>
      <c r="K71" s="8"/>
      <c r="L71" s="8"/>
      <c r="M71" s="8"/>
    </row>
    <row r="72" spans="5:13" ht="14">
      <c r="E72" s="54"/>
      <c r="F72" s="54"/>
      <c r="G72" s="54"/>
      <c r="H72" s="8">
        <v>64</v>
      </c>
      <c r="I72" s="37" t="s">
        <v>129</v>
      </c>
      <c r="J72" s="38">
        <v>15</v>
      </c>
      <c r="K72" s="8"/>
      <c r="L72" s="8"/>
      <c r="M72" s="8"/>
    </row>
    <row r="73" spans="5:13" ht="14">
      <c r="E73" s="54"/>
      <c r="F73" s="54"/>
      <c r="G73" s="54"/>
      <c r="H73" s="8">
        <v>65</v>
      </c>
      <c r="I73" s="37" t="s">
        <v>130</v>
      </c>
      <c r="J73" s="38">
        <v>6</v>
      </c>
      <c r="K73" s="8"/>
      <c r="L73" s="8"/>
      <c r="M73" s="8"/>
    </row>
    <row r="74" spans="5:13" ht="14">
      <c r="E74" s="54"/>
      <c r="F74" s="54"/>
      <c r="G74" s="54"/>
      <c r="H74" s="8">
        <v>66</v>
      </c>
      <c r="I74" s="37" t="s">
        <v>123</v>
      </c>
      <c r="J74" s="418" t="s">
        <v>143</v>
      </c>
      <c r="K74" s="8"/>
      <c r="L74" s="8"/>
      <c r="M74" s="8"/>
    </row>
    <row r="75" spans="5:13" ht="14">
      <c r="E75" s="54"/>
      <c r="F75" s="54"/>
      <c r="G75" s="54"/>
      <c r="H75" s="8">
        <v>67</v>
      </c>
      <c r="I75" s="37" t="s">
        <v>131</v>
      </c>
      <c r="J75" s="418" t="s">
        <v>143</v>
      </c>
      <c r="K75" s="8"/>
      <c r="L75" s="8"/>
      <c r="M75" s="8"/>
    </row>
    <row r="76" spans="5:13" ht="14.5" thickBot="1">
      <c r="E76" s="54"/>
      <c r="F76" s="54"/>
      <c r="G76" s="54"/>
      <c r="H76" s="8">
        <v>68</v>
      </c>
      <c r="I76" s="37" t="s">
        <v>132</v>
      </c>
      <c r="J76" s="418" t="s">
        <v>143</v>
      </c>
      <c r="K76" s="8"/>
      <c r="L76" s="8"/>
      <c r="M76" s="8"/>
    </row>
    <row r="77" spans="5:13" ht="14.5" thickBot="1">
      <c r="E77" s="54"/>
      <c r="F77" s="54"/>
      <c r="G77" s="54"/>
      <c r="H77" s="54"/>
      <c r="I77" s="319" t="s">
        <v>304</v>
      </c>
      <c r="J77" s="320">
        <f>SUM(J46:J76)</f>
        <v>362</v>
      </c>
      <c r="K77" s="54"/>
      <c r="L77" s="8"/>
      <c r="M77" s="8"/>
    </row>
    <row r="78" spans="5:13" ht="14">
      <c r="E78" s="54"/>
      <c r="F78" s="54"/>
      <c r="G78" s="54"/>
      <c r="H78" s="54"/>
      <c r="I78" s="54"/>
      <c r="J78" s="54"/>
      <c r="K78" s="54"/>
      <c r="L78" s="8"/>
      <c r="M78" s="8"/>
    </row>
    <row r="79" spans="5:13" ht="14">
      <c r="E79" s="54"/>
      <c r="F79" s="54"/>
      <c r="G79" s="54"/>
      <c r="H79" s="54"/>
      <c r="I79" s="54"/>
      <c r="J79" s="54"/>
      <c r="K79" s="54"/>
      <c r="L79" s="54"/>
      <c r="M79" s="54"/>
    </row>
    <row r="80" spans="5:13" ht="14">
      <c r="E80" s="54"/>
      <c r="F80" s="54"/>
      <c r="G80" s="54"/>
      <c r="H80" s="54"/>
      <c r="I80" s="54"/>
      <c r="J80" s="54"/>
      <c r="K80" s="54"/>
      <c r="L80" s="54"/>
      <c r="M80" s="54"/>
    </row>
    <row r="81" spans="5:13" ht="14">
      <c r="E81" s="56"/>
      <c r="F81" s="56"/>
      <c r="G81" s="56"/>
      <c r="H81" s="54"/>
      <c r="I81" s="54"/>
      <c r="J81" s="54"/>
      <c r="K81" s="54"/>
      <c r="L81" s="54"/>
      <c r="M81" s="54"/>
    </row>
    <row r="82" spans="5:13" ht="14">
      <c r="E82" s="54"/>
      <c r="F82" s="54"/>
      <c r="G82" s="54"/>
      <c r="H82" s="54"/>
      <c r="I82" s="54"/>
      <c r="J82" s="54"/>
      <c r="K82" s="54"/>
      <c r="L82" s="54"/>
      <c r="M82" s="54"/>
    </row>
    <row r="83" spans="5:13" ht="14">
      <c r="H83" s="54"/>
      <c r="I83" s="54"/>
      <c r="J83" s="54"/>
      <c r="K83" s="54"/>
      <c r="L83" s="54"/>
      <c r="M83" s="54"/>
    </row>
    <row r="84" spans="5:13" ht="14">
      <c r="H84" s="54"/>
      <c r="I84" s="54"/>
      <c r="J84" s="54"/>
      <c r="K84" s="54"/>
      <c r="L84" s="54"/>
      <c r="M84" s="54"/>
    </row>
    <row r="85" spans="5:13" ht="14">
      <c r="H85" s="54"/>
      <c r="I85" s="54"/>
      <c r="J85" s="54"/>
      <c r="K85" s="54"/>
      <c r="L85" s="54"/>
      <c r="M85" s="54"/>
    </row>
    <row r="86" spans="5:13" ht="14">
      <c r="H86" s="54"/>
      <c r="I86" s="54"/>
      <c r="J86" s="54"/>
      <c r="K86" s="54"/>
      <c r="L86" s="54"/>
      <c r="M86" s="54"/>
    </row>
    <row r="87" spans="5:13" ht="14">
      <c r="H87" s="56"/>
      <c r="I87" s="54"/>
      <c r="J87" s="54"/>
      <c r="K87" s="56"/>
      <c r="L87" s="54"/>
      <c r="M87" s="54"/>
    </row>
    <row r="88" spans="5:13" ht="14">
      <c r="H88" s="54"/>
      <c r="I88" s="56"/>
      <c r="J88" s="56"/>
      <c r="K88" s="54"/>
      <c r="L88" s="54"/>
      <c r="M88" s="54"/>
    </row>
    <row r="89" spans="5:13" ht="14">
      <c r="I89" s="54"/>
      <c r="J89" s="54"/>
      <c r="L89" s="56"/>
      <c r="M89" s="56"/>
    </row>
    <row r="90" spans="5:13" ht="14">
      <c r="L90" s="54"/>
      <c r="M90" s="54"/>
    </row>
    <row r="103" spans="5:13">
      <c r="E103" s="70"/>
      <c r="F103" s="70"/>
      <c r="G103" s="70"/>
    </row>
    <row r="109" spans="5:13" s="70" customFormat="1">
      <c r="E109" s="63"/>
      <c r="F109" s="63"/>
      <c r="G109" s="63"/>
      <c r="I109" s="63"/>
      <c r="J109" s="63"/>
      <c r="L109" s="63"/>
      <c r="M109" s="63"/>
    </row>
    <row r="110" spans="5:13" ht="15" customHeight="1">
      <c r="I110" s="70"/>
      <c r="J110" s="70"/>
    </row>
    <row r="111" spans="5:13">
      <c r="L111" s="70"/>
      <c r="M111" s="70"/>
    </row>
    <row r="119" ht="14.25" customHeight="1"/>
    <row r="137" spans="5:13">
      <c r="E137" s="70"/>
      <c r="F137" s="70"/>
      <c r="G137" s="70"/>
    </row>
    <row r="143" spans="5:13" s="70" customFormat="1">
      <c r="E143" s="63"/>
      <c r="F143" s="63"/>
      <c r="G143" s="63"/>
      <c r="I143" s="63"/>
      <c r="J143" s="63"/>
      <c r="L143" s="63"/>
      <c r="M143" s="63"/>
    </row>
    <row r="144" spans="5:13">
      <c r="I144" s="70"/>
      <c r="J144" s="70"/>
    </row>
    <row r="145" spans="12:15">
      <c r="L145" s="70"/>
      <c r="M145" s="70"/>
      <c r="O145" s="70"/>
    </row>
    <row r="146" spans="12:15">
      <c r="N146" s="70"/>
    </row>
    <row r="150" spans="12:15">
      <c r="L150" s="70"/>
      <c r="M150" s="70"/>
    </row>
    <row r="176" spans="5:5">
      <c r="E176" s="70"/>
    </row>
    <row r="177" spans="5:15">
      <c r="F177" s="70"/>
      <c r="G177" s="70"/>
    </row>
    <row r="182" spans="5:15" s="70" customFormat="1"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</row>
    <row r="183" spans="5:15">
      <c r="H183" s="70"/>
      <c r="K183" s="70"/>
    </row>
    <row r="184" spans="5:15">
      <c r="I184" s="70"/>
      <c r="J184" s="70"/>
      <c r="O184" s="70"/>
    </row>
    <row r="185" spans="5:15">
      <c r="N185" s="70"/>
    </row>
    <row r="189" spans="5:15">
      <c r="L189" s="70"/>
      <c r="M189" s="70"/>
    </row>
    <row r="218" spans="5:15">
      <c r="E218" s="70"/>
    </row>
    <row r="219" spans="5:15">
      <c r="F219" s="70"/>
      <c r="G219" s="70"/>
    </row>
    <row r="224" spans="5:15" s="70" customFormat="1"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</row>
    <row r="225" spans="8:15">
      <c r="H225" s="70"/>
      <c r="K225" s="70"/>
    </row>
    <row r="226" spans="8:15">
      <c r="I226" s="70"/>
      <c r="J226" s="70"/>
      <c r="O226" s="70"/>
    </row>
    <row r="227" spans="8:15">
      <c r="N227" s="70"/>
    </row>
    <row r="231" spans="8:15">
      <c r="L231" s="70"/>
      <c r="M231" s="70"/>
    </row>
  </sheetData>
  <sheetProtection algorithmName="SHA-512" hashValue="dk+j6WyTAiKDk7GaPtNQD9f15ZRZxVFMUse+CBaEv/g4V3n6FAsOFVCRe9Hvf/3i5J8TS0QKl4U93ONbSMgHsg==" saltValue="iAwSG6q67dkzoL7HtSJ3mg==" spinCount="100000" sheet="1" formatCells="0" formatColumns="0" formatRows="0" insertColumns="0" insertRows="0" insertHyperlinks="0" deleteColumns="0" deleteRows="0" sort="0" autoFilter="0" pivotTables="0"/>
  <mergeCells count="7">
    <mergeCell ref="E19:F19"/>
    <mergeCell ref="E21:F21"/>
    <mergeCell ref="E23:F23"/>
    <mergeCell ref="A1:M1"/>
    <mergeCell ref="A3:B3"/>
    <mergeCell ref="A4:B4"/>
    <mergeCell ref="A5:B5"/>
  </mergeCells>
  <phoneticPr fontId="3"/>
  <pageMargins left="0.7" right="0.7" top="0.75" bottom="0.75" header="0.3" footer="0.3"/>
  <pageSetup paperSize="9" scale="6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5"/>
  <sheetViews>
    <sheetView zoomScaleNormal="100" workbookViewId="0">
      <selection activeCell="J6" sqref="J6"/>
    </sheetView>
  </sheetViews>
  <sheetFormatPr defaultColWidth="8.25" defaultRowHeight="14"/>
  <cols>
    <col min="1" max="1" width="5.25" style="86" customWidth="1"/>
    <col min="2" max="2" width="16.83203125" style="90" customWidth="1"/>
    <col min="3" max="3" width="9.25" style="86" customWidth="1"/>
    <col min="4" max="4" width="11.25" style="86" customWidth="1"/>
    <col min="5" max="5" width="17.25" style="86" customWidth="1"/>
    <col min="6" max="6" width="14.75" style="86" bestFit="1" customWidth="1"/>
    <col min="7" max="7" width="5" style="86" bestFit="1" customWidth="1"/>
    <col min="8" max="256" width="8.25" style="86"/>
    <col min="257" max="257" width="5.25" style="86" customWidth="1"/>
    <col min="258" max="258" width="16.83203125" style="86" customWidth="1"/>
    <col min="259" max="259" width="9.25" style="86" customWidth="1"/>
    <col min="260" max="261" width="11.25" style="86" customWidth="1"/>
    <col min="262" max="262" width="14.75" style="86" bestFit="1" customWidth="1"/>
    <col min="263" max="263" width="5" style="86" bestFit="1" customWidth="1"/>
    <col min="264" max="512" width="8.25" style="86"/>
    <col min="513" max="513" width="5.25" style="86" customWidth="1"/>
    <col min="514" max="514" width="16.83203125" style="86" customWidth="1"/>
    <col min="515" max="515" width="9.25" style="86" customWidth="1"/>
    <col min="516" max="517" width="11.25" style="86" customWidth="1"/>
    <col min="518" max="518" width="14.75" style="86" bestFit="1" customWidth="1"/>
    <col min="519" max="519" width="5" style="86" bestFit="1" customWidth="1"/>
    <col min="520" max="768" width="8.25" style="86"/>
    <col min="769" max="769" width="5.25" style="86" customWidth="1"/>
    <col min="770" max="770" width="16.83203125" style="86" customWidth="1"/>
    <col min="771" max="771" width="9.25" style="86" customWidth="1"/>
    <col min="772" max="773" width="11.25" style="86" customWidth="1"/>
    <col min="774" max="774" width="14.75" style="86" bestFit="1" customWidth="1"/>
    <col min="775" max="775" width="5" style="86" bestFit="1" customWidth="1"/>
    <col min="776" max="1024" width="8.25" style="86"/>
    <col min="1025" max="1025" width="5.25" style="86" customWidth="1"/>
    <col min="1026" max="1026" width="16.83203125" style="86" customWidth="1"/>
    <col min="1027" max="1027" width="9.25" style="86" customWidth="1"/>
    <col min="1028" max="1029" width="11.25" style="86" customWidth="1"/>
    <col min="1030" max="1030" width="14.75" style="86" bestFit="1" customWidth="1"/>
    <col min="1031" max="1031" width="5" style="86" bestFit="1" customWidth="1"/>
    <col min="1032" max="1280" width="8.25" style="86"/>
    <col min="1281" max="1281" width="5.25" style="86" customWidth="1"/>
    <col min="1282" max="1282" width="16.83203125" style="86" customWidth="1"/>
    <col min="1283" max="1283" width="9.25" style="86" customWidth="1"/>
    <col min="1284" max="1285" width="11.25" style="86" customWidth="1"/>
    <col min="1286" max="1286" width="14.75" style="86" bestFit="1" customWidth="1"/>
    <col min="1287" max="1287" width="5" style="86" bestFit="1" customWidth="1"/>
    <col min="1288" max="1536" width="8.25" style="86"/>
    <col min="1537" max="1537" width="5.25" style="86" customWidth="1"/>
    <col min="1538" max="1538" width="16.83203125" style="86" customWidth="1"/>
    <col min="1539" max="1539" width="9.25" style="86" customWidth="1"/>
    <col min="1540" max="1541" width="11.25" style="86" customWidth="1"/>
    <col min="1542" max="1542" width="14.75" style="86" bestFit="1" customWidth="1"/>
    <col min="1543" max="1543" width="5" style="86" bestFit="1" customWidth="1"/>
    <col min="1544" max="1792" width="8.25" style="86"/>
    <col min="1793" max="1793" width="5.25" style="86" customWidth="1"/>
    <col min="1794" max="1794" width="16.83203125" style="86" customWidth="1"/>
    <col min="1795" max="1795" width="9.25" style="86" customWidth="1"/>
    <col min="1796" max="1797" width="11.25" style="86" customWidth="1"/>
    <col min="1798" max="1798" width="14.75" style="86" bestFit="1" customWidth="1"/>
    <col min="1799" max="1799" width="5" style="86" bestFit="1" customWidth="1"/>
    <col min="1800" max="2048" width="8.25" style="86"/>
    <col min="2049" max="2049" width="5.25" style="86" customWidth="1"/>
    <col min="2050" max="2050" width="16.83203125" style="86" customWidth="1"/>
    <col min="2051" max="2051" width="9.25" style="86" customWidth="1"/>
    <col min="2052" max="2053" width="11.25" style="86" customWidth="1"/>
    <col min="2054" max="2054" width="14.75" style="86" bestFit="1" customWidth="1"/>
    <col min="2055" max="2055" width="5" style="86" bestFit="1" customWidth="1"/>
    <col min="2056" max="2304" width="8.25" style="86"/>
    <col min="2305" max="2305" width="5.25" style="86" customWidth="1"/>
    <col min="2306" max="2306" width="16.83203125" style="86" customWidth="1"/>
    <col min="2307" max="2307" width="9.25" style="86" customWidth="1"/>
    <col min="2308" max="2309" width="11.25" style="86" customWidth="1"/>
    <col min="2310" max="2310" width="14.75" style="86" bestFit="1" customWidth="1"/>
    <col min="2311" max="2311" width="5" style="86" bestFit="1" customWidth="1"/>
    <col min="2312" max="2560" width="8.25" style="86"/>
    <col min="2561" max="2561" width="5.25" style="86" customWidth="1"/>
    <col min="2562" max="2562" width="16.83203125" style="86" customWidth="1"/>
    <col min="2563" max="2563" width="9.25" style="86" customWidth="1"/>
    <col min="2564" max="2565" width="11.25" style="86" customWidth="1"/>
    <col min="2566" max="2566" width="14.75" style="86" bestFit="1" customWidth="1"/>
    <col min="2567" max="2567" width="5" style="86" bestFit="1" customWidth="1"/>
    <col min="2568" max="2816" width="8.25" style="86"/>
    <col min="2817" max="2817" width="5.25" style="86" customWidth="1"/>
    <col min="2818" max="2818" width="16.83203125" style="86" customWidth="1"/>
    <col min="2819" max="2819" width="9.25" style="86" customWidth="1"/>
    <col min="2820" max="2821" width="11.25" style="86" customWidth="1"/>
    <col min="2822" max="2822" width="14.75" style="86" bestFit="1" customWidth="1"/>
    <col min="2823" max="2823" width="5" style="86" bestFit="1" customWidth="1"/>
    <col min="2824" max="3072" width="8.25" style="86"/>
    <col min="3073" max="3073" width="5.25" style="86" customWidth="1"/>
    <col min="3074" max="3074" width="16.83203125" style="86" customWidth="1"/>
    <col min="3075" max="3075" width="9.25" style="86" customWidth="1"/>
    <col min="3076" max="3077" width="11.25" style="86" customWidth="1"/>
    <col min="3078" max="3078" width="14.75" style="86" bestFit="1" customWidth="1"/>
    <col min="3079" max="3079" width="5" style="86" bestFit="1" customWidth="1"/>
    <col min="3080" max="3328" width="8.25" style="86"/>
    <col min="3329" max="3329" width="5.25" style="86" customWidth="1"/>
    <col min="3330" max="3330" width="16.83203125" style="86" customWidth="1"/>
    <col min="3331" max="3331" width="9.25" style="86" customWidth="1"/>
    <col min="3332" max="3333" width="11.25" style="86" customWidth="1"/>
    <col min="3334" max="3334" width="14.75" style="86" bestFit="1" customWidth="1"/>
    <col min="3335" max="3335" width="5" style="86" bestFit="1" customWidth="1"/>
    <col min="3336" max="3584" width="8.25" style="86"/>
    <col min="3585" max="3585" width="5.25" style="86" customWidth="1"/>
    <col min="3586" max="3586" width="16.83203125" style="86" customWidth="1"/>
    <col min="3587" max="3587" width="9.25" style="86" customWidth="1"/>
    <col min="3588" max="3589" width="11.25" style="86" customWidth="1"/>
    <col min="3590" max="3590" width="14.75" style="86" bestFit="1" customWidth="1"/>
    <col min="3591" max="3591" width="5" style="86" bestFit="1" customWidth="1"/>
    <col min="3592" max="3840" width="8.25" style="86"/>
    <col min="3841" max="3841" width="5.25" style="86" customWidth="1"/>
    <col min="3842" max="3842" width="16.83203125" style="86" customWidth="1"/>
    <col min="3843" max="3843" width="9.25" style="86" customWidth="1"/>
    <col min="3844" max="3845" width="11.25" style="86" customWidth="1"/>
    <col min="3846" max="3846" width="14.75" style="86" bestFit="1" customWidth="1"/>
    <col min="3847" max="3847" width="5" style="86" bestFit="1" customWidth="1"/>
    <col min="3848" max="4096" width="8.25" style="86"/>
    <col min="4097" max="4097" width="5.25" style="86" customWidth="1"/>
    <col min="4098" max="4098" width="16.83203125" style="86" customWidth="1"/>
    <col min="4099" max="4099" width="9.25" style="86" customWidth="1"/>
    <col min="4100" max="4101" width="11.25" style="86" customWidth="1"/>
    <col min="4102" max="4102" width="14.75" style="86" bestFit="1" customWidth="1"/>
    <col min="4103" max="4103" width="5" style="86" bestFit="1" customWidth="1"/>
    <col min="4104" max="4352" width="8.25" style="86"/>
    <col min="4353" max="4353" width="5.25" style="86" customWidth="1"/>
    <col min="4354" max="4354" width="16.83203125" style="86" customWidth="1"/>
    <col min="4355" max="4355" width="9.25" style="86" customWidth="1"/>
    <col min="4356" max="4357" width="11.25" style="86" customWidth="1"/>
    <col min="4358" max="4358" width="14.75" style="86" bestFit="1" customWidth="1"/>
    <col min="4359" max="4359" width="5" style="86" bestFit="1" customWidth="1"/>
    <col min="4360" max="4608" width="8.25" style="86"/>
    <col min="4609" max="4609" width="5.25" style="86" customWidth="1"/>
    <col min="4610" max="4610" width="16.83203125" style="86" customWidth="1"/>
    <col min="4611" max="4611" width="9.25" style="86" customWidth="1"/>
    <col min="4612" max="4613" width="11.25" style="86" customWidth="1"/>
    <col min="4614" max="4614" width="14.75" style="86" bestFit="1" customWidth="1"/>
    <col min="4615" max="4615" width="5" style="86" bestFit="1" customWidth="1"/>
    <col min="4616" max="4864" width="8.25" style="86"/>
    <col min="4865" max="4865" width="5.25" style="86" customWidth="1"/>
    <col min="4866" max="4866" width="16.83203125" style="86" customWidth="1"/>
    <col min="4867" max="4867" width="9.25" style="86" customWidth="1"/>
    <col min="4868" max="4869" width="11.25" style="86" customWidth="1"/>
    <col min="4870" max="4870" width="14.75" style="86" bestFit="1" customWidth="1"/>
    <col min="4871" max="4871" width="5" style="86" bestFit="1" customWidth="1"/>
    <col min="4872" max="5120" width="8.25" style="86"/>
    <col min="5121" max="5121" width="5.25" style="86" customWidth="1"/>
    <col min="5122" max="5122" width="16.83203125" style="86" customWidth="1"/>
    <col min="5123" max="5123" width="9.25" style="86" customWidth="1"/>
    <col min="5124" max="5125" width="11.25" style="86" customWidth="1"/>
    <col min="5126" max="5126" width="14.75" style="86" bestFit="1" customWidth="1"/>
    <col min="5127" max="5127" width="5" style="86" bestFit="1" customWidth="1"/>
    <col min="5128" max="5376" width="8.25" style="86"/>
    <col min="5377" max="5377" width="5.25" style="86" customWidth="1"/>
    <col min="5378" max="5378" width="16.83203125" style="86" customWidth="1"/>
    <col min="5379" max="5379" width="9.25" style="86" customWidth="1"/>
    <col min="5380" max="5381" width="11.25" style="86" customWidth="1"/>
    <col min="5382" max="5382" width="14.75" style="86" bestFit="1" customWidth="1"/>
    <col min="5383" max="5383" width="5" style="86" bestFit="1" customWidth="1"/>
    <col min="5384" max="5632" width="8.25" style="86"/>
    <col min="5633" max="5633" width="5.25" style="86" customWidth="1"/>
    <col min="5634" max="5634" width="16.83203125" style="86" customWidth="1"/>
    <col min="5635" max="5635" width="9.25" style="86" customWidth="1"/>
    <col min="5636" max="5637" width="11.25" style="86" customWidth="1"/>
    <col min="5638" max="5638" width="14.75" style="86" bestFit="1" customWidth="1"/>
    <col min="5639" max="5639" width="5" style="86" bestFit="1" customWidth="1"/>
    <col min="5640" max="5888" width="8.25" style="86"/>
    <col min="5889" max="5889" width="5.25" style="86" customWidth="1"/>
    <col min="5890" max="5890" width="16.83203125" style="86" customWidth="1"/>
    <col min="5891" max="5891" width="9.25" style="86" customWidth="1"/>
    <col min="5892" max="5893" width="11.25" style="86" customWidth="1"/>
    <col min="5894" max="5894" width="14.75" style="86" bestFit="1" customWidth="1"/>
    <col min="5895" max="5895" width="5" style="86" bestFit="1" customWidth="1"/>
    <col min="5896" max="6144" width="8.25" style="86"/>
    <col min="6145" max="6145" width="5.25" style="86" customWidth="1"/>
    <col min="6146" max="6146" width="16.83203125" style="86" customWidth="1"/>
    <col min="6147" max="6147" width="9.25" style="86" customWidth="1"/>
    <col min="6148" max="6149" width="11.25" style="86" customWidth="1"/>
    <col min="6150" max="6150" width="14.75" style="86" bestFit="1" customWidth="1"/>
    <col min="6151" max="6151" width="5" style="86" bestFit="1" customWidth="1"/>
    <col min="6152" max="6400" width="8.25" style="86"/>
    <col min="6401" max="6401" width="5.25" style="86" customWidth="1"/>
    <col min="6402" max="6402" width="16.83203125" style="86" customWidth="1"/>
    <col min="6403" max="6403" width="9.25" style="86" customWidth="1"/>
    <col min="6404" max="6405" width="11.25" style="86" customWidth="1"/>
    <col min="6406" max="6406" width="14.75" style="86" bestFit="1" customWidth="1"/>
    <col min="6407" max="6407" width="5" style="86" bestFit="1" customWidth="1"/>
    <col min="6408" max="6656" width="8.25" style="86"/>
    <col min="6657" max="6657" width="5.25" style="86" customWidth="1"/>
    <col min="6658" max="6658" width="16.83203125" style="86" customWidth="1"/>
    <col min="6659" max="6659" width="9.25" style="86" customWidth="1"/>
    <col min="6660" max="6661" width="11.25" style="86" customWidth="1"/>
    <col min="6662" max="6662" width="14.75" style="86" bestFit="1" customWidth="1"/>
    <col min="6663" max="6663" width="5" style="86" bestFit="1" customWidth="1"/>
    <col min="6664" max="6912" width="8.25" style="86"/>
    <col min="6913" max="6913" width="5.25" style="86" customWidth="1"/>
    <col min="6914" max="6914" width="16.83203125" style="86" customWidth="1"/>
    <col min="6915" max="6915" width="9.25" style="86" customWidth="1"/>
    <col min="6916" max="6917" width="11.25" style="86" customWidth="1"/>
    <col min="6918" max="6918" width="14.75" style="86" bestFit="1" customWidth="1"/>
    <col min="6919" max="6919" width="5" style="86" bestFit="1" customWidth="1"/>
    <col min="6920" max="7168" width="8.25" style="86"/>
    <col min="7169" max="7169" width="5.25" style="86" customWidth="1"/>
    <col min="7170" max="7170" width="16.83203125" style="86" customWidth="1"/>
    <col min="7171" max="7171" width="9.25" style="86" customWidth="1"/>
    <col min="7172" max="7173" width="11.25" style="86" customWidth="1"/>
    <col min="7174" max="7174" width="14.75" style="86" bestFit="1" customWidth="1"/>
    <col min="7175" max="7175" width="5" style="86" bestFit="1" customWidth="1"/>
    <col min="7176" max="7424" width="8.25" style="86"/>
    <col min="7425" max="7425" width="5.25" style="86" customWidth="1"/>
    <col min="7426" max="7426" width="16.83203125" style="86" customWidth="1"/>
    <col min="7427" max="7427" width="9.25" style="86" customWidth="1"/>
    <col min="7428" max="7429" width="11.25" style="86" customWidth="1"/>
    <col min="7430" max="7430" width="14.75" style="86" bestFit="1" customWidth="1"/>
    <col min="7431" max="7431" width="5" style="86" bestFit="1" customWidth="1"/>
    <col min="7432" max="7680" width="8.25" style="86"/>
    <col min="7681" max="7681" width="5.25" style="86" customWidth="1"/>
    <col min="7682" max="7682" width="16.83203125" style="86" customWidth="1"/>
    <col min="7683" max="7683" width="9.25" style="86" customWidth="1"/>
    <col min="7684" max="7685" width="11.25" style="86" customWidth="1"/>
    <col min="7686" max="7686" width="14.75" style="86" bestFit="1" customWidth="1"/>
    <col min="7687" max="7687" width="5" style="86" bestFit="1" customWidth="1"/>
    <col min="7688" max="7936" width="8.25" style="86"/>
    <col min="7937" max="7937" width="5.25" style="86" customWidth="1"/>
    <col min="7938" max="7938" width="16.83203125" style="86" customWidth="1"/>
    <col min="7939" max="7939" width="9.25" style="86" customWidth="1"/>
    <col min="7940" max="7941" width="11.25" style="86" customWidth="1"/>
    <col min="7942" max="7942" width="14.75" style="86" bestFit="1" customWidth="1"/>
    <col min="7943" max="7943" width="5" style="86" bestFit="1" customWidth="1"/>
    <col min="7944" max="8192" width="8.25" style="86"/>
    <col min="8193" max="8193" width="5.25" style="86" customWidth="1"/>
    <col min="8194" max="8194" width="16.83203125" style="86" customWidth="1"/>
    <col min="8195" max="8195" width="9.25" style="86" customWidth="1"/>
    <col min="8196" max="8197" width="11.25" style="86" customWidth="1"/>
    <col min="8198" max="8198" width="14.75" style="86" bestFit="1" customWidth="1"/>
    <col min="8199" max="8199" width="5" style="86" bestFit="1" customWidth="1"/>
    <col min="8200" max="8448" width="8.25" style="86"/>
    <col min="8449" max="8449" width="5.25" style="86" customWidth="1"/>
    <col min="8450" max="8450" width="16.83203125" style="86" customWidth="1"/>
    <col min="8451" max="8451" width="9.25" style="86" customWidth="1"/>
    <col min="8452" max="8453" width="11.25" style="86" customWidth="1"/>
    <col min="8454" max="8454" width="14.75" style="86" bestFit="1" customWidth="1"/>
    <col min="8455" max="8455" width="5" style="86" bestFit="1" customWidth="1"/>
    <col min="8456" max="8704" width="8.25" style="86"/>
    <col min="8705" max="8705" width="5.25" style="86" customWidth="1"/>
    <col min="8706" max="8706" width="16.83203125" style="86" customWidth="1"/>
    <col min="8707" max="8707" width="9.25" style="86" customWidth="1"/>
    <col min="8708" max="8709" width="11.25" style="86" customWidth="1"/>
    <col min="8710" max="8710" width="14.75" style="86" bestFit="1" customWidth="1"/>
    <col min="8711" max="8711" width="5" style="86" bestFit="1" customWidth="1"/>
    <col min="8712" max="8960" width="8.25" style="86"/>
    <col min="8961" max="8961" width="5.25" style="86" customWidth="1"/>
    <col min="8962" max="8962" width="16.83203125" style="86" customWidth="1"/>
    <col min="8963" max="8963" width="9.25" style="86" customWidth="1"/>
    <col min="8964" max="8965" width="11.25" style="86" customWidth="1"/>
    <col min="8966" max="8966" width="14.75" style="86" bestFit="1" customWidth="1"/>
    <col min="8967" max="8967" width="5" style="86" bestFit="1" customWidth="1"/>
    <col min="8968" max="9216" width="8.25" style="86"/>
    <col min="9217" max="9217" width="5.25" style="86" customWidth="1"/>
    <col min="9218" max="9218" width="16.83203125" style="86" customWidth="1"/>
    <col min="9219" max="9219" width="9.25" style="86" customWidth="1"/>
    <col min="9220" max="9221" width="11.25" style="86" customWidth="1"/>
    <col min="9222" max="9222" width="14.75" style="86" bestFit="1" customWidth="1"/>
    <col min="9223" max="9223" width="5" style="86" bestFit="1" customWidth="1"/>
    <col min="9224" max="9472" width="8.25" style="86"/>
    <col min="9473" max="9473" width="5.25" style="86" customWidth="1"/>
    <col min="9474" max="9474" width="16.83203125" style="86" customWidth="1"/>
    <col min="9475" max="9475" width="9.25" style="86" customWidth="1"/>
    <col min="9476" max="9477" width="11.25" style="86" customWidth="1"/>
    <col min="9478" max="9478" width="14.75" style="86" bestFit="1" customWidth="1"/>
    <col min="9479" max="9479" width="5" style="86" bestFit="1" customWidth="1"/>
    <col min="9480" max="9728" width="8.25" style="86"/>
    <col min="9729" max="9729" width="5.25" style="86" customWidth="1"/>
    <col min="9730" max="9730" width="16.83203125" style="86" customWidth="1"/>
    <col min="9731" max="9731" width="9.25" style="86" customWidth="1"/>
    <col min="9732" max="9733" width="11.25" style="86" customWidth="1"/>
    <col min="9734" max="9734" width="14.75" style="86" bestFit="1" customWidth="1"/>
    <col min="9735" max="9735" width="5" style="86" bestFit="1" customWidth="1"/>
    <col min="9736" max="9984" width="8.25" style="86"/>
    <col min="9985" max="9985" width="5.25" style="86" customWidth="1"/>
    <col min="9986" max="9986" width="16.83203125" style="86" customWidth="1"/>
    <col min="9987" max="9987" width="9.25" style="86" customWidth="1"/>
    <col min="9988" max="9989" width="11.25" style="86" customWidth="1"/>
    <col min="9990" max="9990" width="14.75" style="86" bestFit="1" customWidth="1"/>
    <col min="9991" max="9991" width="5" style="86" bestFit="1" customWidth="1"/>
    <col min="9992" max="10240" width="8.25" style="86"/>
    <col min="10241" max="10241" width="5.25" style="86" customWidth="1"/>
    <col min="10242" max="10242" width="16.83203125" style="86" customWidth="1"/>
    <col min="10243" max="10243" width="9.25" style="86" customWidth="1"/>
    <col min="10244" max="10245" width="11.25" style="86" customWidth="1"/>
    <col min="10246" max="10246" width="14.75" style="86" bestFit="1" customWidth="1"/>
    <col min="10247" max="10247" width="5" style="86" bestFit="1" customWidth="1"/>
    <col min="10248" max="10496" width="8.25" style="86"/>
    <col min="10497" max="10497" width="5.25" style="86" customWidth="1"/>
    <col min="10498" max="10498" width="16.83203125" style="86" customWidth="1"/>
    <col min="10499" max="10499" width="9.25" style="86" customWidth="1"/>
    <col min="10500" max="10501" width="11.25" style="86" customWidth="1"/>
    <col min="10502" max="10502" width="14.75" style="86" bestFit="1" customWidth="1"/>
    <col min="10503" max="10503" width="5" style="86" bestFit="1" customWidth="1"/>
    <col min="10504" max="10752" width="8.25" style="86"/>
    <col min="10753" max="10753" width="5.25" style="86" customWidth="1"/>
    <col min="10754" max="10754" width="16.83203125" style="86" customWidth="1"/>
    <col min="10755" max="10755" width="9.25" style="86" customWidth="1"/>
    <col min="10756" max="10757" width="11.25" style="86" customWidth="1"/>
    <col min="10758" max="10758" width="14.75" style="86" bestFit="1" customWidth="1"/>
    <col min="10759" max="10759" width="5" style="86" bestFit="1" customWidth="1"/>
    <col min="10760" max="11008" width="8.25" style="86"/>
    <col min="11009" max="11009" width="5.25" style="86" customWidth="1"/>
    <col min="11010" max="11010" width="16.83203125" style="86" customWidth="1"/>
    <col min="11011" max="11011" width="9.25" style="86" customWidth="1"/>
    <col min="11012" max="11013" width="11.25" style="86" customWidth="1"/>
    <col min="11014" max="11014" width="14.75" style="86" bestFit="1" customWidth="1"/>
    <col min="11015" max="11015" width="5" style="86" bestFit="1" customWidth="1"/>
    <col min="11016" max="11264" width="8.25" style="86"/>
    <col min="11265" max="11265" width="5.25" style="86" customWidth="1"/>
    <col min="11266" max="11266" width="16.83203125" style="86" customWidth="1"/>
    <col min="11267" max="11267" width="9.25" style="86" customWidth="1"/>
    <col min="11268" max="11269" width="11.25" style="86" customWidth="1"/>
    <col min="11270" max="11270" width="14.75" style="86" bestFit="1" customWidth="1"/>
    <col min="11271" max="11271" width="5" style="86" bestFit="1" customWidth="1"/>
    <col min="11272" max="11520" width="8.25" style="86"/>
    <col min="11521" max="11521" width="5.25" style="86" customWidth="1"/>
    <col min="11522" max="11522" width="16.83203125" style="86" customWidth="1"/>
    <col min="11523" max="11523" width="9.25" style="86" customWidth="1"/>
    <col min="11524" max="11525" width="11.25" style="86" customWidth="1"/>
    <col min="11526" max="11526" width="14.75" style="86" bestFit="1" customWidth="1"/>
    <col min="11527" max="11527" width="5" style="86" bestFit="1" customWidth="1"/>
    <col min="11528" max="11776" width="8.25" style="86"/>
    <col min="11777" max="11777" width="5.25" style="86" customWidth="1"/>
    <col min="11778" max="11778" width="16.83203125" style="86" customWidth="1"/>
    <col min="11779" max="11779" width="9.25" style="86" customWidth="1"/>
    <col min="11780" max="11781" width="11.25" style="86" customWidth="1"/>
    <col min="11782" max="11782" width="14.75" style="86" bestFit="1" customWidth="1"/>
    <col min="11783" max="11783" width="5" style="86" bestFit="1" customWidth="1"/>
    <col min="11784" max="12032" width="8.25" style="86"/>
    <col min="12033" max="12033" width="5.25" style="86" customWidth="1"/>
    <col min="12034" max="12034" width="16.83203125" style="86" customWidth="1"/>
    <col min="12035" max="12035" width="9.25" style="86" customWidth="1"/>
    <col min="12036" max="12037" width="11.25" style="86" customWidth="1"/>
    <col min="12038" max="12038" width="14.75" style="86" bestFit="1" customWidth="1"/>
    <col min="12039" max="12039" width="5" style="86" bestFit="1" customWidth="1"/>
    <col min="12040" max="12288" width="8.25" style="86"/>
    <col min="12289" max="12289" width="5.25" style="86" customWidth="1"/>
    <col min="12290" max="12290" width="16.83203125" style="86" customWidth="1"/>
    <col min="12291" max="12291" width="9.25" style="86" customWidth="1"/>
    <col min="12292" max="12293" width="11.25" style="86" customWidth="1"/>
    <col min="12294" max="12294" width="14.75" style="86" bestFit="1" customWidth="1"/>
    <col min="12295" max="12295" width="5" style="86" bestFit="1" customWidth="1"/>
    <col min="12296" max="12544" width="8.25" style="86"/>
    <col min="12545" max="12545" width="5.25" style="86" customWidth="1"/>
    <col min="12546" max="12546" width="16.83203125" style="86" customWidth="1"/>
    <col min="12547" max="12547" width="9.25" style="86" customWidth="1"/>
    <col min="12548" max="12549" width="11.25" style="86" customWidth="1"/>
    <col min="12550" max="12550" width="14.75" style="86" bestFit="1" customWidth="1"/>
    <col min="12551" max="12551" width="5" style="86" bestFit="1" customWidth="1"/>
    <col min="12552" max="12800" width="8.25" style="86"/>
    <col min="12801" max="12801" width="5.25" style="86" customWidth="1"/>
    <col min="12802" max="12802" width="16.83203125" style="86" customWidth="1"/>
    <col min="12803" max="12803" width="9.25" style="86" customWidth="1"/>
    <col min="12804" max="12805" width="11.25" style="86" customWidth="1"/>
    <col min="12806" max="12806" width="14.75" style="86" bestFit="1" customWidth="1"/>
    <col min="12807" max="12807" width="5" style="86" bestFit="1" customWidth="1"/>
    <col min="12808" max="13056" width="8.25" style="86"/>
    <col min="13057" max="13057" width="5.25" style="86" customWidth="1"/>
    <col min="13058" max="13058" width="16.83203125" style="86" customWidth="1"/>
    <col min="13059" max="13059" width="9.25" style="86" customWidth="1"/>
    <col min="13060" max="13061" width="11.25" style="86" customWidth="1"/>
    <col min="13062" max="13062" width="14.75" style="86" bestFit="1" customWidth="1"/>
    <col min="13063" max="13063" width="5" style="86" bestFit="1" customWidth="1"/>
    <col min="13064" max="13312" width="8.25" style="86"/>
    <col min="13313" max="13313" width="5.25" style="86" customWidth="1"/>
    <col min="13314" max="13314" width="16.83203125" style="86" customWidth="1"/>
    <col min="13315" max="13315" width="9.25" style="86" customWidth="1"/>
    <col min="13316" max="13317" width="11.25" style="86" customWidth="1"/>
    <col min="13318" max="13318" width="14.75" style="86" bestFit="1" customWidth="1"/>
    <col min="13319" max="13319" width="5" style="86" bestFit="1" customWidth="1"/>
    <col min="13320" max="13568" width="8.25" style="86"/>
    <col min="13569" max="13569" width="5.25" style="86" customWidth="1"/>
    <col min="13570" max="13570" width="16.83203125" style="86" customWidth="1"/>
    <col min="13571" max="13571" width="9.25" style="86" customWidth="1"/>
    <col min="13572" max="13573" width="11.25" style="86" customWidth="1"/>
    <col min="13574" max="13574" width="14.75" style="86" bestFit="1" customWidth="1"/>
    <col min="13575" max="13575" width="5" style="86" bestFit="1" customWidth="1"/>
    <col min="13576" max="13824" width="8.25" style="86"/>
    <col min="13825" max="13825" width="5.25" style="86" customWidth="1"/>
    <col min="13826" max="13826" width="16.83203125" style="86" customWidth="1"/>
    <col min="13827" max="13827" width="9.25" style="86" customWidth="1"/>
    <col min="13828" max="13829" width="11.25" style="86" customWidth="1"/>
    <col min="13830" max="13830" width="14.75" style="86" bestFit="1" customWidth="1"/>
    <col min="13831" max="13831" width="5" style="86" bestFit="1" customWidth="1"/>
    <col min="13832" max="14080" width="8.25" style="86"/>
    <col min="14081" max="14081" width="5.25" style="86" customWidth="1"/>
    <col min="14082" max="14082" width="16.83203125" style="86" customWidth="1"/>
    <col min="14083" max="14083" width="9.25" style="86" customWidth="1"/>
    <col min="14084" max="14085" width="11.25" style="86" customWidth="1"/>
    <col min="14086" max="14086" width="14.75" style="86" bestFit="1" customWidth="1"/>
    <col min="14087" max="14087" width="5" style="86" bestFit="1" customWidth="1"/>
    <col min="14088" max="14336" width="8.25" style="86"/>
    <col min="14337" max="14337" width="5.25" style="86" customWidth="1"/>
    <col min="14338" max="14338" width="16.83203125" style="86" customWidth="1"/>
    <col min="14339" max="14339" width="9.25" style="86" customWidth="1"/>
    <col min="14340" max="14341" width="11.25" style="86" customWidth="1"/>
    <col min="14342" max="14342" width="14.75" style="86" bestFit="1" customWidth="1"/>
    <col min="14343" max="14343" width="5" style="86" bestFit="1" customWidth="1"/>
    <col min="14344" max="14592" width="8.25" style="86"/>
    <col min="14593" max="14593" width="5.25" style="86" customWidth="1"/>
    <col min="14594" max="14594" width="16.83203125" style="86" customWidth="1"/>
    <col min="14595" max="14595" width="9.25" style="86" customWidth="1"/>
    <col min="14596" max="14597" width="11.25" style="86" customWidth="1"/>
    <col min="14598" max="14598" width="14.75" style="86" bestFit="1" customWidth="1"/>
    <col min="14599" max="14599" width="5" style="86" bestFit="1" customWidth="1"/>
    <col min="14600" max="14848" width="8.25" style="86"/>
    <col min="14849" max="14849" width="5.25" style="86" customWidth="1"/>
    <col min="14850" max="14850" width="16.83203125" style="86" customWidth="1"/>
    <col min="14851" max="14851" width="9.25" style="86" customWidth="1"/>
    <col min="14852" max="14853" width="11.25" style="86" customWidth="1"/>
    <col min="14854" max="14854" width="14.75" style="86" bestFit="1" customWidth="1"/>
    <col min="14855" max="14855" width="5" style="86" bestFit="1" customWidth="1"/>
    <col min="14856" max="15104" width="8.25" style="86"/>
    <col min="15105" max="15105" width="5.25" style="86" customWidth="1"/>
    <col min="15106" max="15106" width="16.83203125" style="86" customWidth="1"/>
    <col min="15107" max="15107" width="9.25" style="86" customWidth="1"/>
    <col min="15108" max="15109" width="11.25" style="86" customWidth="1"/>
    <col min="15110" max="15110" width="14.75" style="86" bestFit="1" customWidth="1"/>
    <col min="15111" max="15111" width="5" style="86" bestFit="1" customWidth="1"/>
    <col min="15112" max="15360" width="8.25" style="86"/>
    <col min="15361" max="15361" width="5.25" style="86" customWidth="1"/>
    <col min="15362" max="15362" width="16.83203125" style="86" customWidth="1"/>
    <col min="15363" max="15363" width="9.25" style="86" customWidth="1"/>
    <col min="15364" max="15365" width="11.25" style="86" customWidth="1"/>
    <col min="15366" max="15366" width="14.75" style="86" bestFit="1" customWidth="1"/>
    <col min="15367" max="15367" width="5" style="86" bestFit="1" customWidth="1"/>
    <col min="15368" max="15616" width="8.25" style="86"/>
    <col min="15617" max="15617" width="5.25" style="86" customWidth="1"/>
    <col min="15618" max="15618" width="16.83203125" style="86" customWidth="1"/>
    <col min="15619" max="15619" width="9.25" style="86" customWidth="1"/>
    <col min="15620" max="15621" width="11.25" style="86" customWidth="1"/>
    <col min="15622" max="15622" width="14.75" style="86" bestFit="1" customWidth="1"/>
    <col min="15623" max="15623" width="5" style="86" bestFit="1" customWidth="1"/>
    <col min="15624" max="15872" width="8.25" style="86"/>
    <col min="15873" max="15873" width="5.25" style="86" customWidth="1"/>
    <col min="15874" max="15874" width="16.83203125" style="86" customWidth="1"/>
    <col min="15875" max="15875" width="9.25" style="86" customWidth="1"/>
    <col min="15876" max="15877" width="11.25" style="86" customWidth="1"/>
    <col min="15878" max="15878" width="14.75" style="86" bestFit="1" customWidth="1"/>
    <col min="15879" max="15879" width="5" style="86" bestFit="1" customWidth="1"/>
    <col min="15880" max="16128" width="8.25" style="86"/>
    <col min="16129" max="16129" width="5.25" style="86" customWidth="1"/>
    <col min="16130" max="16130" width="16.83203125" style="86" customWidth="1"/>
    <col min="16131" max="16131" width="9.25" style="86" customWidth="1"/>
    <col min="16132" max="16133" width="11.25" style="86" customWidth="1"/>
    <col min="16134" max="16134" width="14.75" style="86" bestFit="1" customWidth="1"/>
    <col min="16135" max="16135" width="5" style="86" bestFit="1" customWidth="1"/>
    <col min="16136" max="16384" width="8.25" style="86"/>
  </cols>
  <sheetData>
    <row r="1" spans="1:5" s="79" customFormat="1" ht="19">
      <c r="A1" s="1" t="s">
        <v>144</v>
      </c>
      <c r="B1" s="2"/>
      <c r="C1" s="3"/>
      <c r="D1" s="4"/>
      <c r="E1" s="4"/>
    </row>
    <row r="2" spans="1:5" s="79" customFormat="1" ht="19">
      <c r="A2" s="80"/>
      <c r="B2" s="81"/>
      <c r="C2" s="82"/>
      <c r="D2" s="83"/>
      <c r="E2" s="83"/>
    </row>
    <row r="3" spans="1:5" s="79" customFormat="1" ht="15" customHeight="1">
      <c r="B3" s="84"/>
      <c r="C3" s="85" t="s">
        <v>145</v>
      </c>
    </row>
    <row r="4" spans="1:5" ht="15" customHeight="1">
      <c r="B4" s="87" t="s">
        <v>146</v>
      </c>
      <c r="C4" s="420">
        <v>151</v>
      </c>
    </row>
    <row r="5" spans="1:5" ht="15" customHeight="1">
      <c r="B5" s="87" t="s">
        <v>147</v>
      </c>
      <c r="C5" s="420">
        <v>18</v>
      </c>
    </row>
    <row r="6" spans="1:5" ht="15" customHeight="1">
      <c r="B6" s="89" t="s">
        <v>148</v>
      </c>
      <c r="C6" s="421">
        <v>41</v>
      </c>
    </row>
    <row r="7" spans="1:5" ht="15" customHeight="1">
      <c r="B7" s="89" t="s">
        <v>149</v>
      </c>
      <c r="C7" s="421">
        <v>159</v>
      </c>
    </row>
    <row r="8" spans="1:5" ht="15" customHeight="1" thickBot="1">
      <c r="B8" s="160" t="s">
        <v>150</v>
      </c>
      <c r="C8" s="422">
        <v>45</v>
      </c>
    </row>
    <row r="9" spans="1:5" ht="14.5" thickBot="1">
      <c r="B9" s="329" t="s">
        <v>151</v>
      </c>
      <c r="C9" s="423">
        <f>SUM(C4:C8)</f>
        <v>414</v>
      </c>
    </row>
    <row r="10" spans="1:5">
      <c r="C10" s="91"/>
      <c r="D10" s="92"/>
    </row>
    <row r="11" spans="1:5">
      <c r="A11" s="93" t="s">
        <v>152</v>
      </c>
      <c r="C11" s="91"/>
    </row>
    <row r="12" spans="1:5">
      <c r="C12" s="91"/>
    </row>
    <row r="13" spans="1:5">
      <c r="E13" s="91"/>
    </row>
    <row r="14" spans="1:5">
      <c r="C14" s="91"/>
    </row>
    <row r="15" spans="1:5">
      <c r="C15" s="91"/>
    </row>
    <row r="16" spans="1:5">
      <c r="C16" s="91"/>
    </row>
    <row r="18" spans="3:4">
      <c r="C18" s="91"/>
    </row>
    <row r="19" spans="3:4">
      <c r="C19" s="91"/>
    </row>
    <row r="20" spans="3:4">
      <c r="C20" s="91"/>
    </row>
    <row r="22" spans="3:4">
      <c r="C22" s="91"/>
    </row>
    <row r="23" spans="3:4">
      <c r="C23" s="91"/>
    </row>
    <row r="24" spans="3:4">
      <c r="C24" s="91"/>
    </row>
    <row r="25" spans="3:4">
      <c r="C25" s="94"/>
      <c r="D25" s="94"/>
    </row>
  </sheetData>
  <sheetProtection algorithmName="SHA-512" hashValue="F0TmbdfjilRnEuN7QDvelb7rW6V/bZcAwjJ5csOysj9iJM/PPAErJhCDN2UiErGdLGcmRWsOT9AEtYYgxrdT0A==" saltValue="2V3kA68tQ+MmjfQPaESzJg==" spinCount="100000" sheet="1" formatCells="0" formatColumns="0" formatRows="0" insertColumns="0" insertRows="0" insertHyperlinks="0" deleteColumns="0" deleteRows="0" sort="0" autoFilter="0" pivotTables="0"/>
  <phoneticPr fontId="3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L102"/>
  <sheetViews>
    <sheetView zoomScale="85" zoomScaleNormal="85" workbookViewId="0">
      <selection activeCell="J6" sqref="J6"/>
    </sheetView>
  </sheetViews>
  <sheetFormatPr defaultColWidth="9.75" defaultRowHeight="14"/>
  <cols>
    <col min="1" max="1" width="17.83203125" style="54" customWidth="1"/>
    <col min="2" max="2" width="7.25" style="54" customWidth="1"/>
    <col min="3" max="3" width="4" style="54" customWidth="1"/>
    <col min="4" max="4" width="8.33203125" style="54" customWidth="1"/>
    <col min="5" max="5" width="18.83203125" style="54" customWidth="1"/>
    <col min="6" max="6" width="7" style="54" customWidth="1"/>
    <col min="7" max="7" width="3.75" style="54" customWidth="1"/>
    <col min="8" max="8" width="18.83203125" style="54" customWidth="1"/>
    <col min="9" max="9" width="7" style="54" customWidth="1"/>
    <col min="10" max="10" width="3.58203125" style="54" customWidth="1"/>
    <col min="11" max="11" width="18.83203125" style="54" customWidth="1"/>
    <col min="12" max="12" width="7" style="54" customWidth="1"/>
    <col min="13" max="259" width="9.75" style="54"/>
    <col min="260" max="260" width="4.58203125" style="54" customWidth="1"/>
    <col min="261" max="261" width="18.83203125" style="54" customWidth="1"/>
    <col min="262" max="262" width="7" style="54" customWidth="1"/>
    <col min="263" max="263" width="3.75" style="54" customWidth="1"/>
    <col min="264" max="264" width="18.83203125" style="54" customWidth="1"/>
    <col min="265" max="265" width="7" style="54" customWidth="1"/>
    <col min="266" max="266" width="9.75" style="54"/>
    <col min="267" max="267" width="18.83203125" style="54" customWidth="1"/>
    <col min="268" max="268" width="7" style="54" customWidth="1"/>
    <col min="269" max="515" width="9.75" style="54"/>
    <col min="516" max="516" width="4.58203125" style="54" customWidth="1"/>
    <col min="517" max="517" width="18.83203125" style="54" customWidth="1"/>
    <col min="518" max="518" width="7" style="54" customWidth="1"/>
    <col min="519" max="519" width="3.75" style="54" customWidth="1"/>
    <col min="520" max="520" width="18.83203125" style="54" customWidth="1"/>
    <col min="521" max="521" width="7" style="54" customWidth="1"/>
    <col min="522" max="522" width="9.75" style="54"/>
    <col min="523" max="523" width="18.83203125" style="54" customWidth="1"/>
    <col min="524" max="524" width="7" style="54" customWidth="1"/>
    <col min="525" max="771" width="9.75" style="54"/>
    <col min="772" max="772" width="4.58203125" style="54" customWidth="1"/>
    <col min="773" max="773" width="18.83203125" style="54" customWidth="1"/>
    <col min="774" max="774" width="7" style="54" customWidth="1"/>
    <col min="775" max="775" width="3.75" style="54" customWidth="1"/>
    <col min="776" max="776" width="18.83203125" style="54" customWidth="1"/>
    <col min="777" max="777" width="7" style="54" customWidth="1"/>
    <col min="778" max="778" width="9.75" style="54"/>
    <col min="779" max="779" width="18.83203125" style="54" customWidth="1"/>
    <col min="780" max="780" width="7" style="54" customWidth="1"/>
    <col min="781" max="1027" width="9.75" style="54"/>
    <col min="1028" max="1028" width="4.58203125" style="54" customWidth="1"/>
    <col min="1029" max="1029" width="18.83203125" style="54" customWidth="1"/>
    <col min="1030" max="1030" width="7" style="54" customWidth="1"/>
    <col min="1031" max="1031" width="3.75" style="54" customWidth="1"/>
    <col min="1032" max="1032" width="18.83203125" style="54" customWidth="1"/>
    <col min="1033" max="1033" width="7" style="54" customWidth="1"/>
    <col min="1034" max="1034" width="9.75" style="54"/>
    <col min="1035" max="1035" width="18.83203125" style="54" customWidth="1"/>
    <col min="1036" max="1036" width="7" style="54" customWidth="1"/>
    <col min="1037" max="1283" width="9.75" style="54"/>
    <col min="1284" max="1284" width="4.58203125" style="54" customWidth="1"/>
    <col min="1285" max="1285" width="18.83203125" style="54" customWidth="1"/>
    <col min="1286" max="1286" width="7" style="54" customWidth="1"/>
    <col min="1287" max="1287" width="3.75" style="54" customWidth="1"/>
    <col min="1288" max="1288" width="18.83203125" style="54" customWidth="1"/>
    <col min="1289" max="1289" width="7" style="54" customWidth="1"/>
    <col min="1290" max="1290" width="9.75" style="54"/>
    <col min="1291" max="1291" width="18.83203125" style="54" customWidth="1"/>
    <col min="1292" max="1292" width="7" style="54" customWidth="1"/>
    <col min="1293" max="1539" width="9.75" style="54"/>
    <col min="1540" max="1540" width="4.58203125" style="54" customWidth="1"/>
    <col min="1541" max="1541" width="18.83203125" style="54" customWidth="1"/>
    <col min="1542" max="1542" width="7" style="54" customWidth="1"/>
    <col min="1543" max="1543" width="3.75" style="54" customWidth="1"/>
    <col min="1544" max="1544" width="18.83203125" style="54" customWidth="1"/>
    <col min="1545" max="1545" width="7" style="54" customWidth="1"/>
    <col min="1546" max="1546" width="9.75" style="54"/>
    <col min="1547" max="1547" width="18.83203125" style="54" customWidth="1"/>
    <col min="1548" max="1548" width="7" style="54" customWidth="1"/>
    <col min="1549" max="1795" width="9.75" style="54"/>
    <col min="1796" max="1796" width="4.58203125" style="54" customWidth="1"/>
    <col min="1797" max="1797" width="18.83203125" style="54" customWidth="1"/>
    <col min="1798" max="1798" width="7" style="54" customWidth="1"/>
    <col min="1799" max="1799" width="3.75" style="54" customWidth="1"/>
    <col min="1800" max="1800" width="18.83203125" style="54" customWidth="1"/>
    <col min="1801" max="1801" width="7" style="54" customWidth="1"/>
    <col min="1802" max="1802" width="9.75" style="54"/>
    <col min="1803" max="1803" width="18.83203125" style="54" customWidth="1"/>
    <col min="1804" max="1804" width="7" style="54" customWidth="1"/>
    <col min="1805" max="2051" width="9.75" style="54"/>
    <col min="2052" max="2052" width="4.58203125" style="54" customWidth="1"/>
    <col min="2053" max="2053" width="18.83203125" style="54" customWidth="1"/>
    <col min="2054" max="2054" width="7" style="54" customWidth="1"/>
    <col min="2055" max="2055" width="3.75" style="54" customWidth="1"/>
    <col min="2056" max="2056" width="18.83203125" style="54" customWidth="1"/>
    <col min="2057" max="2057" width="7" style="54" customWidth="1"/>
    <col min="2058" max="2058" width="9.75" style="54"/>
    <col min="2059" max="2059" width="18.83203125" style="54" customWidth="1"/>
    <col min="2060" max="2060" width="7" style="54" customWidth="1"/>
    <col min="2061" max="2307" width="9.75" style="54"/>
    <col min="2308" max="2308" width="4.58203125" style="54" customWidth="1"/>
    <col min="2309" max="2309" width="18.83203125" style="54" customWidth="1"/>
    <col min="2310" max="2310" width="7" style="54" customWidth="1"/>
    <col min="2311" max="2311" width="3.75" style="54" customWidth="1"/>
    <col min="2312" max="2312" width="18.83203125" style="54" customWidth="1"/>
    <col min="2313" max="2313" width="7" style="54" customWidth="1"/>
    <col min="2314" max="2314" width="9.75" style="54"/>
    <col min="2315" max="2315" width="18.83203125" style="54" customWidth="1"/>
    <col min="2316" max="2316" width="7" style="54" customWidth="1"/>
    <col min="2317" max="2563" width="9.75" style="54"/>
    <col min="2564" max="2564" width="4.58203125" style="54" customWidth="1"/>
    <col min="2565" max="2565" width="18.83203125" style="54" customWidth="1"/>
    <col min="2566" max="2566" width="7" style="54" customWidth="1"/>
    <col min="2567" max="2567" width="3.75" style="54" customWidth="1"/>
    <col min="2568" max="2568" width="18.83203125" style="54" customWidth="1"/>
    <col min="2569" max="2569" width="7" style="54" customWidth="1"/>
    <col min="2570" max="2570" width="9.75" style="54"/>
    <col min="2571" max="2571" width="18.83203125" style="54" customWidth="1"/>
    <col min="2572" max="2572" width="7" style="54" customWidth="1"/>
    <col min="2573" max="2819" width="9.75" style="54"/>
    <col min="2820" max="2820" width="4.58203125" style="54" customWidth="1"/>
    <col min="2821" max="2821" width="18.83203125" style="54" customWidth="1"/>
    <col min="2822" max="2822" width="7" style="54" customWidth="1"/>
    <col min="2823" max="2823" width="3.75" style="54" customWidth="1"/>
    <col min="2824" max="2824" width="18.83203125" style="54" customWidth="1"/>
    <col min="2825" max="2825" width="7" style="54" customWidth="1"/>
    <col min="2826" max="2826" width="9.75" style="54"/>
    <col min="2827" max="2827" width="18.83203125" style="54" customWidth="1"/>
    <col min="2828" max="2828" width="7" style="54" customWidth="1"/>
    <col min="2829" max="3075" width="9.75" style="54"/>
    <col min="3076" max="3076" width="4.58203125" style="54" customWidth="1"/>
    <col min="3077" max="3077" width="18.83203125" style="54" customWidth="1"/>
    <col min="3078" max="3078" width="7" style="54" customWidth="1"/>
    <col min="3079" max="3079" width="3.75" style="54" customWidth="1"/>
    <col min="3080" max="3080" width="18.83203125" style="54" customWidth="1"/>
    <col min="3081" max="3081" width="7" style="54" customWidth="1"/>
    <col min="3082" max="3082" width="9.75" style="54"/>
    <col min="3083" max="3083" width="18.83203125" style="54" customWidth="1"/>
    <col min="3084" max="3084" width="7" style="54" customWidth="1"/>
    <col min="3085" max="3331" width="9.75" style="54"/>
    <col min="3332" max="3332" width="4.58203125" style="54" customWidth="1"/>
    <col min="3333" max="3333" width="18.83203125" style="54" customWidth="1"/>
    <col min="3334" max="3334" width="7" style="54" customWidth="1"/>
    <col min="3335" max="3335" width="3.75" style="54" customWidth="1"/>
    <col min="3336" max="3336" width="18.83203125" style="54" customWidth="1"/>
    <col min="3337" max="3337" width="7" style="54" customWidth="1"/>
    <col min="3338" max="3338" width="9.75" style="54"/>
    <col min="3339" max="3339" width="18.83203125" style="54" customWidth="1"/>
    <col min="3340" max="3340" width="7" style="54" customWidth="1"/>
    <col min="3341" max="3587" width="9.75" style="54"/>
    <col min="3588" max="3588" width="4.58203125" style="54" customWidth="1"/>
    <col min="3589" max="3589" width="18.83203125" style="54" customWidth="1"/>
    <col min="3590" max="3590" width="7" style="54" customWidth="1"/>
    <col min="3591" max="3591" width="3.75" style="54" customWidth="1"/>
    <col min="3592" max="3592" width="18.83203125" style="54" customWidth="1"/>
    <col min="3593" max="3593" width="7" style="54" customWidth="1"/>
    <col min="3594" max="3594" width="9.75" style="54"/>
    <col min="3595" max="3595" width="18.83203125" style="54" customWidth="1"/>
    <col min="3596" max="3596" width="7" style="54" customWidth="1"/>
    <col min="3597" max="3843" width="9.75" style="54"/>
    <col min="3844" max="3844" width="4.58203125" style="54" customWidth="1"/>
    <col min="3845" max="3845" width="18.83203125" style="54" customWidth="1"/>
    <col min="3846" max="3846" width="7" style="54" customWidth="1"/>
    <col min="3847" max="3847" width="3.75" style="54" customWidth="1"/>
    <col min="3848" max="3848" width="18.83203125" style="54" customWidth="1"/>
    <col min="3849" max="3849" width="7" style="54" customWidth="1"/>
    <col min="3850" max="3850" width="9.75" style="54"/>
    <col min="3851" max="3851" width="18.83203125" style="54" customWidth="1"/>
    <col min="3852" max="3852" width="7" style="54" customWidth="1"/>
    <col min="3853" max="4099" width="9.75" style="54"/>
    <col min="4100" max="4100" width="4.58203125" style="54" customWidth="1"/>
    <col min="4101" max="4101" width="18.83203125" style="54" customWidth="1"/>
    <col min="4102" max="4102" width="7" style="54" customWidth="1"/>
    <col min="4103" max="4103" width="3.75" style="54" customWidth="1"/>
    <col min="4104" max="4104" width="18.83203125" style="54" customWidth="1"/>
    <col min="4105" max="4105" width="7" style="54" customWidth="1"/>
    <col min="4106" max="4106" width="9.75" style="54"/>
    <col min="4107" max="4107" width="18.83203125" style="54" customWidth="1"/>
    <col min="4108" max="4108" width="7" style="54" customWidth="1"/>
    <col min="4109" max="4355" width="9.75" style="54"/>
    <col min="4356" max="4356" width="4.58203125" style="54" customWidth="1"/>
    <col min="4357" max="4357" width="18.83203125" style="54" customWidth="1"/>
    <col min="4358" max="4358" width="7" style="54" customWidth="1"/>
    <col min="4359" max="4359" width="3.75" style="54" customWidth="1"/>
    <col min="4360" max="4360" width="18.83203125" style="54" customWidth="1"/>
    <col min="4361" max="4361" width="7" style="54" customWidth="1"/>
    <col min="4362" max="4362" width="9.75" style="54"/>
    <col min="4363" max="4363" width="18.83203125" style="54" customWidth="1"/>
    <col min="4364" max="4364" width="7" style="54" customWidth="1"/>
    <col min="4365" max="4611" width="9.75" style="54"/>
    <col min="4612" max="4612" width="4.58203125" style="54" customWidth="1"/>
    <col min="4613" max="4613" width="18.83203125" style="54" customWidth="1"/>
    <col min="4614" max="4614" width="7" style="54" customWidth="1"/>
    <col min="4615" max="4615" width="3.75" style="54" customWidth="1"/>
    <col min="4616" max="4616" width="18.83203125" style="54" customWidth="1"/>
    <col min="4617" max="4617" width="7" style="54" customWidth="1"/>
    <col min="4618" max="4618" width="9.75" style="54"/>
    <col min="4619" max="4619" width="18.83203125" style="54" customWidth="1"/>
    <col min="4620" max="4620" width="7" style="54" customWidth="1"/>
    <col min="4621" max="4867" width="9.75" style="54"/>
    <col min="4868" max="4868" width="4.58203125" style="54" customWidth="1"/>
    <col min="4869" max="4869" width="18.83203125" style="54" customWidth="1"/>
    <col min="4870" max="4870" width="7" style="54" customWidth="1"/>
    <col min="4871" max="4871" width="3.75" style="54" customWidth="1"/>
    <col min="4872" max="4872" width="18.83203125" style="54" customWidth="1"/>
    <col min="4873" max="4873" width="7" style="54" customWidth="1"/>
    <col min="4874" max="4874" width="9.75" style="54"/>
    <col min="4875" max="4875" width="18.83203125" style="54" customWidth="1"/>
    <col min="4876" max="4876" width="7" style="54" customWidth="1"/>
    <col min="4877" max="5123" width="9.75" style="54"/>
    <col min="5124" max="5124" width="4.58203125" style="54" customWidth="1"/>
    <col min="5125" max="5125" width="18.83203125" style="54" customWidth="1"/>
    <col min="5126" max="5126" width="7" style="54" customWidth="1"/>
    <col min="5127" max="5127" width="3.75" style="54" customWidth="1"/>
    <col min="5128" max="5128" width="18.83203125" style="54" customWidth="1"/>
    <col min="5129" max="5129" width="7" style="54" customWidth="1"/>
    <col min="5130" max="5130" width="9.75" style="54"/>
    <col min="5131" max="5131" width="18.83203125" style="54" customWidth="1"/>
    <col min="5132" max="5132" width="7" style="54" customWidth="1"/>
    <col min="5133" max="5379" width="9.75" style="54"/>
    <col min="5380" max="5380" width="4.58203125" style="54" customWidth="1"/>
    <col min="5381" max="5381" width="18.83203125" style="54" customWidth="1"/>
    <col min="5382" max="5382" width="7" style="54" customWidth="1"/>
    <col min="5383" max="5383" width="3.75" style="54" customWidth="1"/>
    <col min="5384" max="5384" width="18.83203125" style="54" customWidth="1"/>
    <col min="5385" max="5385" width="7" style="54" customWidth="1"/>
    <col min="5386" max="5386" width="9.75" style="54"/>
    <col min="5387" max="5387" width="18.83203125" style="54" customWidth="1"/>
    <col min="5388" max="5388" width="7" style="54" customWidth="1"/>
    <col min="5389" max="5635" width="9.75" style="54"/>
    <col min="5636" max="5636" width="4.58203125" style="54" customWidth="1"/>
    <col min="5637" max="5637" width="18.83203125" style="54" customWidth="1"/>
    <col min="5638" max="5638" width="7" style="54" customWidth="1"/>
    <col min="5639" max="5639" width="3.75" style="54" customWidth="1"/>
    <col min="5640" max="5640" width="18.83203125" style="54" customWidth="1"/>
    <col min="5641" max="5641" width="7" style="54" customWidth="1"/>
    <col min="5642" max="5642" width="9.75" style="54"/>
    <col min="5643" max="5643" width="18.83203125" style="54" customWidth="1"/>
    <col min="5644" max="5644" width="7" style="54" customWidth="1"/>
    <col min="5645" max="5891" width="9.75" style="54"/>
    <col min="5892" max="5892" width="4.58203125" style="54" customWidth="1"/>
    <col min="5893" max="5893" width="18.83203125" style="54" customWidth="1"/>
    <col min="5894" max="5894" width="7" style="54" customWidth="1"/>
    <col min="5895" max="5895" width="3.75" style="54" customWidth="1"/>
    <col min="5896" max="5896" width="18.83203125" style="54" customWidth="1"/>
    <col min="5897" max="5897" width="7" style="54" customWidth="1"/>
    <col min="5898" max="5898" width="9.75" style="54"/>
    <col min="5899" max="5899" width="18.83203125" style="54" customWidth="1"/>
    <col min="5900" max="5900" width="7" style="54" customWidth="1"/>
    <col min="5901" max="6147" width="9.75" style="54"/>
    <col min="6148" max="6148" width="4.58203125" style="54" customWidth="1"/>
    <col min="6149" max="6149" width="18.83203125" style="54" customWidth="1"/>
    <col min="6150" max="6150" width="7" style="54" customWidth="1"/>
    <col min="6151" max="6151" width="3.75" style="54" customWidth="1"/>
    <col min="6152" max="6152" width="18.83203125" style="54" customWidth="1"/>
    <col min="6153" max="6153" width="7" style="54" customWidth="1"/>
    <col min="6154" max="6154" width="9.75" style="54"/>
    <col min="6155" max="6155" width="18.83203125" style="54" customWidth="1"/>
    <col min="6156" max="6156" width="7" style="54" customWidth="1"/>
    <col min="6157" max="6403" width="9.75" style="54"/>
    <col min="6404" max="6404" width="4.58203125" style="54" customWidth="1"/>
    <col min="6405" max="6405" width="18.83203125" style="54" customWidth="1"/>
    <col min="6406" max="6406" width="7" style="54" customWidth="1"/>
    <col min="6407" max="6407" width="3.75" style="54" customWidth="1"/>
    <col min="6408" max="6408" width="18.83203125" style="54" customWidth="1"/>
    <col min="6409" max="6409" width="7" style="54" customWidth="1"/>
    <col min="6410" max="6410" width="9.75" style="54"/>
    <col min="6411" max="6411" width="18.83203125" style="54" customWidth="1"/>
    <col min="6412" max="6412" width="7" style="54" customWidth="1"/>
    <col min="6413" max="6659" width="9.75" style="54"/>
    <col min="6660" max="6660" width="4.58203125" style="54" customWidth="1"/>
    <col min="6661" max="6661" width="18.83203125" style="54" customWidth="1"/>
    <col min="6662" max="6662" width="7" style="54" customWidth="1"/>
    <col min="6663" max="6663" width="3.75" style="54" customWidth="1"/>
    <col min="6664" max="6664" width="18.83203125" style="54" customWidth="1"/>
    <col min="6665" max="6665" width="7" style="54" customWidth="1"/>
    <col min="6666" max="6666" width="9.75" style="54"/>
    <col min="6667" max="6667" width="18.83203125" style="54" customWidth="1"/>
    <col min="6668" max="6668" width="7" style="54" customWidth="1"/>
    <col min="6669" max="6915" width="9.75" style="54"/>
    <col min="6916" max="6916" width="4.58203125" style="54" customWidth="1"/>
    <col min="6917" max="6917" width="18.83203125" style="54" customWidth="1"/>
    <col min="6918" max="6918" width="7" style="54" customWidth="1"/>
    <col min="6919" max="6919" width="3.75" style="54" customWidth="1"/>
    <col min="6920" max="6920" width="18.83203125" style="54" customWidth="1"/>
    <col min="6921" max="6921" width="7" style="54" customWidth="1"/>
    <col min="6922" max="6922" width="9.75" style="54"/>
    <col min="6923" max="6923" width="18.83203125" style="54" customWidth="1"/>
    <col min="6924" max="6924" width="7" style="54" customWidth="1"/>
    <col min="6925" max="7171" width="9.75" style="54"/>
    <col min="7172" max="7172" width="4.58203125" style="54" customWidth="1"/>
    <col min="7173" max="7173" width="18.83203125" style="54" customWidth="1"/>
    <col min="7174" max="7174" width="7" style="54" customWidth="1"/>
    <col min="7175" max="7175" width="3.75" style="54" customWidth="1"/>
    <col min="7176" max="7176" width="18.83203125" style="54" customWidth="1"/>
    <col min="7177" max="7177" width="7" style="54" customWidth="1"/>
    <col min="7178" max="7178" width="9.75" style="54"/>
    <col min="7179" max="7179" width="18.83203125" style="54" customWidth="1"/>
    <col min="7180" max="7180" width="7" style="54" customWidth="1"/>
    <col min="7181" max="7427" width="9.75" style="54"/>
    <col min="7428" max="7428" width="4.58203125" style="54" customWidth="1"/>
    <col min="7429" max="7429" width="18.83203125" style="54" customWidth="1"/>
    <col min="7430" max="7430" width="7" style="54" customWidth="1"/>
    <col min="7431" max="7431" width="3.75" style="54" customWidth="1"/>
    <col min="7432" max="7432" width="18.83203125" style="54" customWidth="1"/>
    <col min="7433" max="7433" width="7" style="54" customWidth="1"/>
    <col min="7434" max="7434" width="9.75" style="54"/>
    <col min="7435" max="7435" width="18.83203125" style="54" customWidth="1"/>
    <col min="7436" max="7436" width="7" style="54" customWidth="1"/>
    <col min="7437" max="7683" width="9.75" style="54"/>
    <col min="7684" max="7684" width="4.58203125" style="54" customWidth="1"/>
    <col min="7685" max="7685" width="18.83203125" style="54" customWidth="1"/>
    <col min="7686" max="7686" width="7" style="54" customWidth="1"/>
    <col min="7687" max="7687" width="3.75" style="54" customWidth="1"/>
    <col min="7688" max="7688" width="18.83203125" style="54" customWidth="1"/>
    <col min="7689" max="7689" width="7" style="54" customWidth="1"/>
    <col min="7690" max="7690" width="9.75" style="54"/>
    <col min="7691" max="7691" width="18.83203125" style="54" customWidth="1"/>
    <col min="7692" max="7692" width="7" style="54" customWidth="1"/>
    <col min="7693" max="7939" width="9.75" style="54"/>
    <col min="7940" max="7940" width="4.58203125" style="54" customWidth="1"/>
    <col min="7941" max="7941" width="18.83203125" style="54" customWidth="1"/>
    <col min="7942" max="7942" width="7" style="54" customWidth="1"/>
    <col min="7943" max="7943" width="3.75" style="54" customWidth="1"/>
    <col min="7944" max="7944" width="18.83203125" style="54" customWidth="1"/>
    <col min="7945" max="7945" width="7" style="54" customWidth="1"/>
    <col min="7946" max="7946" width="9.75" style="54"/>
    <col min="7947" max="7947" width="18.83203125" style="54" customWidth="1"/>
    <col min="7948" max="7948" width="7" style="54" customWidth="1"/>
    <col min="7949" max="8195" width="9.75" style="54"/>
    <col min="8196" max="8196" width="4.58203125" style="54" customWidth="1"/>
    <col min="8197" max="8197" width="18.83203125" style="54" customWidth="1"/>
    <col min="8198" max="8198" width="7" style="54" customWidth="1"/>
    <col min="8199" max="8199" width="3.75" style="54" customWidth="1"/>
    <col min="8200" max="8200" width="18.83203125" style="54" customWidth="1"/>
    <col min="8201" max="8201" width="7" style="54" customWidth="1"/>
    <col min="8202" max="8202" width="9.75" style="54"/>
    <col min="8203" max="8203" width="18.83203125" style="54" customWidth="1"/>
    <col min="8204" max="8204" width="7" style="54" customWidth="1"/>
    <col min="8205" max="8451" width="9.75" style="54"/>
    <col min="8452" max="8452" width="4.58203125" style="54" customWidth="1"/>
    <col min="8453" max="8453" width="18.83203125" style="54" customWidth="1"/>
    <col min="8454" max="8454" width="7" style="54" customWidth="1"/>
    <col min="8455" max="8455" width="3.75" style="54" customWidth="1"/>
    <col min="8456" max="8456" width="18.83203125" style="54" customWidth="1"/>
    <col min="8457" max="8457" width="7" style="54" customWidth="1"/>
    <col min="8458" max="8458" width="9.75" style="54"/>
    <col min="8459" max="8459" width="18.83203125" style="54" customWidth="1"/>
    <col min="8460" max="8460" width="7" style="54" customWidth="1"/>
    <col min="8461" max="8707" width="9.75" style="54"/>
    <col min="8708" max="8708" width="4.58203125" style="54" customWidth="1"/>
    <col min="8709" max="8709" width="18.83203125" style="54" customWidth="1"/>
    <col min="8710" max="8710" width="7" style="54" customWidth="1"/>
    <col min="8711" max="8711" width="3.75" style="54" customWidth="1"/>
    <col min="8712" max="8712" width="18.83203125" style="54" customWidth="1"/>
    <col min="8713" max="8713" width="7" style="54" customWidth="1"/>
    <col min="8714" max="8714" width="9.75" style="54"/>
    <col min="8715" max="8715" width="18.83203125" style="54" customWidth="1"/>
    <col min="8716" max="8716" width="7" style="54" customWidth="1"/>
    <col min="8717" max="8963" width="9.75" style="54"/>
    <col min="8964" max="8964" width="4.58203125" style="54" customWidth="1"/>
    <col min="8965" max="8965" width="18.83203125" style="54" customWidth="1"/>
    <col min="8966" max="8966" width="7" style="54" customWidth="1"/>
    <col min="8967" max="8967" width="3.75" style="54" customWidth="1"/>
    <col min="8968" max="8968" width="18.83203125" style="54" customWidth="1"/>
    <col min="8969" max="8969" width="7" style="54" customWidth="1"/>
    <col min="8970" max="8970" width="9.75" style="54"/>
    <col min="8971" max="8971" width="18.83203125" style="54" customWidth="1"/>
    <col min="8972" max="8972" width="7" style="54" customWidth="1"/>
    <col min="8973" max="9219" width="9.75" style="54"/>
    <col min="9220" max="9220" width="4.58203125" style="54" customWidth="1"/>
    <col min="9221" max="9221" width="18.83203125" style="54" customWidth="1"/>
    <col min="9222" max="9222" width="7" style="54" customWidth="1"/>
    <col min="9223" max="9223" width="3.75" style="54" customWidth="1"/>
    <col min="9224" max="9224" width="18.83203125" style="54" customWidth="1"/>
    <col min="9225" max="9225" width="7" style="54" customWidth="1"/>
    <col min="9226" max="9226" width="9.75" style="54"/>
    <col min="9227" max="9227" width="18.83203125" style="54" customWidth="1"/>
    <col min="9228" max="9228" width="7" style="54" customWidth="1"/>
    <col min="9229" max="9475" width="9.75" style="54"/>
    <col min="9476" max="9476" width="4.58203125" style="54" customWidth="1"/>
    <col min="9477" max="9477" width="18.83203125" style="54" customWidth="1"/>
    <col min="9478" max="9478" width="7" style="54" customWidth="1"/>
    <col min="9479" max="9479" width="3.75" style="54" customWidth="1"/>
    <col min="9480" max="9480" width="18.83203125" style="54" customWidth="1"/>
    <col min="9481" max="9481" width="7" style="54" customWidth="1"/>
    <col min="9482" max="9482" width="9.75" style="54"/>
    <col min="9483" max="9483" width="18.83203125" style="54" customWidth="1"/>
    <col min="9484" max="9484" width="7" style="54" customWidth="1"/>
    <col min="9485" max="9731" width="9.75" style="54"/>
    <col min="9732" max="9732" width="4.58203125" style="54" customWidth="1"/>
    <col min="9733" max="9733" width="18.83203125" style="54" customWidth="1"/>
    <col min="9734" max="9734" width="7" style="54" customWidth="1"/>
    <col min="9735" max="9735" width="3.75" style="54" customWidth="1"/>
    <col min="9736" max="9736" width="18.83203125" style="54" customWidth="1"/>
    <col min="9737" max="9737" width="7" style="54" customWidth="1"/>
    <col min="9738" max="9738" width="9.75" style="54"/>
    <col min="9739" max="9739" width="18.83203125" style="54" customWidth="1"/>
    <col min="9740" max="9740" width="7" style="54" customWidth="1"/>
    <col min="9741" max="9987" width="9.75" style="54"/>
    <col min="9988" max="9988" width="4.58203125" style="54" customWidth="1"/>
    <col min="9989" max="9989" width="18.83203125" style="54" customWidth="1"/>
    <col min="9990" max="9990" width="7" style="54" customWidth="1"/>
    <col min="9991" max="9991" width="3.75" style="54" customWidth="1"/>
    <col min="9992" max="9992" width="18.83203125" style="54" customWidth="1"/>
    <col min="9993" max="9993" width="7" style="54" customWidth="1"/>
    <col min="9994" max="9994" width="9.75" style="54"/>
    <col min="9995" max="9995" width="18.83203125" style="54" customWidth="1"/>
    <col min="9996" max="9996" width="7" style="54" customWidth="1"/>
    <col min="9997" max="10243" width="9.75" style="54"/>
    <col min="10244" max="10244" width="4.58203125" style="54" customWidth="1"/>
    <col min="10245" max="10245" width="18.83203125" style="54" customWidth="1"/>
    <col min="10246" max="10246" width="7" style="54" customWidth="1"/>
    <col min="10247" max="10247" width="3.75" style="54" customWidth="1"/>
    <col min="10248" max="10248" width="18.83203125" style="54" customWidth="1"/>
    <col min="10249" max="10249" width="7" style="54" customWidth="1"/>
    <col min="10250" max="10250" width="9.75" style="54"/>
    <col min="10251" max="10251" width="18.83203125" style="54" customWidth="1"/>
    <col min="10252" max="10252" width="7" style="54" customWidth="1"/>
    <col min="10253" max="10499" width="9.75" style="54"/>
    <col min="10500" max="10500" width="4.58203125" style="54" customWidth="1"/>
    <col min="10501" max="10501" width="18.83203125" style="54" customWidth="1"/>
    <col min="10502" max="10502" width="7" style="54" customWidth="1"/>
    <col min="10503" max="10503" width="3.75" style="54" customWidth="1"/>
    <col min="10504" max="10504" width="18.83203125" style="54" customWidth="1"/>
    <col min="10505" max="10505" width="7" style="54" customWidth="1"/>
    <col min="10506" max="10506" width="9.75" style="54"/>
    <col min="10507" max="10507" width="18.83203125" style="54" customWidth="1"/>
    <col min="10508" max="10508" width="7" style="54" customWidth="1"/>
    <col min="10509" max="10755" width="9.75" style="54"/>
    <col min="10756" max="10756" width="4.58203125" style="54" customWidth="1"/>
    <col min="10757" max="10757" width="18.83203125" style="54" customWidth="1"/>
    <col min="10758" max="10758" width="7" style="54" customWidth="1"/>
    <col min="10759" max="10759" width="3.75" style="54" customWidth="1"/>
    <col min="10760" max="10760" width="18.83203125" style="54" customWidth="1"/>
    <col min="10761" max="10761" width="7" style="54" customWidth="1"/>
    <col min="10762" max="10762" width="9.75" style="54"/>
    <col min="10763" max="10763" width="18.83203125" style="54" customWidth="1"/>
    <col min="10764" max="10764" width="7" style="54" customWidth="1"/>
    <col min="10765" max="11011" width="9.75" style="54"/>
    <col min="11012" max="11012" width="4.58203125" style="54" customWidth="1"/>
    <col min="11013" max="11013" width="18.83203125" style="54" customWidth="1"/>
    <col min="11014" max="11014" width="7" style="54" customWidth="1"/>
    <col min="11015" max="11015" width="3.75" style="54" customWidth="1"/>
    <col min="11016" max="11016" width="18.83203125" style="54" customWidth="1"/>
    <col min="11017" max="11017" width="7" style="54" customWidth="1"/>
    <col min="11018" max="11018" width="9.75" style="54"/>
    <col min="11019" max="11019" width="18.83203125" style="54" customWidth="1"/>
    <col min="11020" max="11020" width="7" style="54" customWidth="1"/>
    <col min="11021" max="11267" width="9.75" style="54"/>
    <col min="11268" max="11268" width="4.58203125" style="54" customWidth="1"/>
    <col min="11269" max="11269" width="18.83203125" style="54" customWidth="1"/>
    <col min="11270" max="11270" width="7" style="54" customWidth="1"/>
    <col min="11271" max="11271" width="3.75" style="54" customWidth="1"/>
    <col min="11272" max="11272" width="18.83203125" style="54" customWidth="1"/>
    <col min="11273" max="11273" width="7" style="54" customWidth="1"/>
    <col min="11274" max="11274" width="9.75" style="54"/>
    <col min="11275" max="11275" width="18.83203125" style="54" customWidth="1"/>
    <col min="11276" max="11276" width="7" style="54" customWidth="1"/>
    <col min="11277" max="11523" width="9.75" style="54"/>
    <col min="11524" max="11524" width="4.58203125" style="54" customWidth="1"/>
    <col min="11525" max="11525" width="18.83203125" style="54" customWidth="1"/>
    <col min="11526" max="11526" width="7" style="54" customWidth="1"/>
    <col min="11527" max="11527" width="3.75" style="54" customWidth="1"/>
    <col min="11528" max="11528" width="18.83203125" style="54" customWidth="1"/>
    <col min="11529" max="11529" width="7" style="54" customWidth="1"/>
    <col min="11530" max="11530" width="9.75" style="54"/>
    <col min="11531" max="11531" width="18.83203125" style="54" customWidth="1"/>
    <col min="11532" max="11532" width="7" style="54" customWidth="1"/>
    <col min="11533" max="11779" width="9.75" style="54"/>
    <col min="11780" max="11780" width="4.58203125" style="54" customWidth="1"/>
    <col min="11781" max="11781" width="18.83203125" style="54" customWidth="1"/>
    <col min="11782" max="11782" width="7" style="54" customWidth="1"/>
    <col min="11783" max="11783" width="3.75" style="54" customWidth="1"/>
    <col min="11784" max="11784" width="18.83203125" style="54" customWidth="1"/>
    <col min="11785" max="11785" width="7" style="54" customWidth="1"/>
    <col min="11786" max="11786" width="9.75" style="54"/>
    <col min="11787" max="11787" width="18.83203125" style="54" customWidth="1"/>
    <col min="11788" max="11788" width="7" style="54" customWidth="1"/>
    <col min="11789" max="12035" width="9.75" style="54"/>
    <col min="12036" max="12036" width="4.58203125" style="54" customWidth="1"/>
    <col min="12037" max="12037" width="18.83203125" style="54" customWidth="1"/>
    <col min="12038" max="12038" width="7" style="54" customWidth="1"/>
    <col min="12039" max="12039" width="3.75" style="54" customWidth="1"/>
    <col min="12040" max="12040" width="18.83203125" style="54" customWidth="1"/>
    <col min="12041" max="12041" width="7" style="54" customWidth="1"/>
    <col min="12042" max="12042" width="9.75" style="54"/>
    <col min="12043" max="12043" width="18.83203125" style="54" customWidth="1"/>
    <col min="12044" max="12044" width="7" style="54" customWidth="1"/>
    <col min="12045" max="12291" width="9.75" style="54"/>
    <col min="12292" max="12292" width="4.58203125" style="54" customWidth="1"/>
    <col min="12293" max="12293" width="18.83203125" style="54" customWidth="1"/>
    <col min="12294" max="12294" width="7" style="54" customWidth="1"/>
    <col min="12295" max="12295" width="3.75" style="54" customWidth="1"/>
    <col min="12296" max="12296" width="18.83203125" style="54" customWidth="1"/>
    <col min="12297" max="12297" width="7" style="54" customWidth="1"/>
    <col min="12298" max="12298" width="9.75" style="54"/>
    <col min="12299" max="12299" width="18.83203125" style="54" customWidth="1"/>
    <col min="12300" max="12300" width="7" style="54" customWidth="1"/>
    <col min="12301" max="12547" width="9.75" style="54"/>
    <col min="12548" max="12548" width="4.58203125" style="54" customWidth="1"/>
    <col min="12549" max="12549" width="18.83203125" style="54" customWidth="1"/>
    <col min="12550" max="12550" width="7" style="54" customWidth="1"/>
    <col min="12551" max="12551" width="3.75" style="54" customWidth="1"/>
    <col min="12552" max="12552" width="18.83203125" style="54" customWidth="1"/>
    <col min="12553" max="12553" width="7" style="54" customWidth="1"/>
    <col min="12554" max="12554" width="9.75" style="54"/>
    <col min="12555" max="12555" width="18.83203125" style="54" customWidth="1"/>
    <col min="12556" max="12556" width="7" style="54" customWidth="1"/>
    <col min="12557" max="12803" width="9.75" style="54"/>
    <col min="12804" max="12804" width="4.58203125" style="54" customWidth="1"/>
    <col min="12805" max="12805" width="18.83203125" style="54" customWidth="1"/>
    <col min="12806" max="12806" width="7" style="54" customWidth="1"/>
    <col min="12807" max="12807" width="3.75" style="54" customWidth="1"/>
    <col min="12808" max="12808" width="18.83203125" style="54" customWidth="1"/>
    <col min="12809" max="12809" width="7" style="54" customWidth="1"/>
    <col min="12810" max="12810" width="9.75" style="54"/>
    <col min="12811" max="12811" width="18.83203125" style="54" customWidth="1"/>
    <col min="12812" max="12812" width="7" style="54" customWidth="1"/>
    <col min="12813" max="13059" width="9.75" style="54"/>
    <col min="13060" max="13060" width="4.58203125" style="54" customWidth="1"/>
    <col min="13061" max="13061" width="18.83203125" style="54" customWidth="1"/>
    <col min="13062" max="13062" width="7" style="54" customWidth="1"/>
    <col min="13063" max="13063" width="3.75" style="54" customWidth="1"/>
    <col min="13064" max="13064" width="18.83203125" style="54" customWidth="1"/>
    <col min="13065" max="13065" width="7" style="54" customWidth="1"/>
    <col min="13066" max="13066" width="9.75" style="54"/>
    <col min="13067" max="13067" width="18.83203125" style="54" customWidth="1"/>
    <col min="13068" max="13068" width="7" style="54" customWidth="1"/>
    <col min="13069" max="13315" width="9.75" style="54"/>
    <col min="13316" max="13316" width="4.58203125" style="54" customWidth="1"/>
    <col min="13317" max="13317" width="18.83203125" style="54" customWidth="1"/>
    <col min="13318" max="13318" width="7" style="54" customWidth="1"/>
    <col min="13319" max="13319" width="3.75" style="54" customWidth="1"/>
    <col min="13320" max="13320" width="18.83203125" style="54" customWidth="1"/>
    <col min="13321" max="13321" width="7" style="54" customWidth="1"/>
    <col min="13322" max="13322" width="9.75" style="54"/>
    <col min="13323" max="13323" width="18.83203125" style="54" customWidth="1"/>
    <col min="13324" max="13324" width="7" style="54" customWidth="1"/>
    <col min="13325" max="13571" width="9.75" style="54"/>
    <col min="13572" max="13572" width="4.58203125" style="54" customWidth="1"/>
    <col min="13573" max="13573" width="18.83203125" style="54" customWidth="1"/>
    <col min="13574" max="13574" width="7" style="54" customWidth="1"/>
    <col min="13575" max="13575" width="3.75" style="54" customWidth="1"/>
    <col min="13576" max="13576" width="18.83203125" style="54" customWidth="1"/>
    <col min="13577" max="13577" width="7" style="54" customWidth="1"/>
    <col min="13578" max="13578" width="9.75" style="54"/>
    <col min="13579" max="13579" width="18.83203125" style="54" customWidth="1"/>
    <col min="13580" max="13580" width="7" style="54" customWidth="1"/>
    <col min="13581" max="13827" width="9.75" style="54"/>
    <col min="13828" max="13828" width="4.58203125" style="54" customWidth="1"/>
    <col min="13829" max="13829" width="18.83203125" style="54" customWidth="1"/>
    <col min="13830" max="13830" width="7" style="54" customWidth="1"/>
    <col min="13831" max="13831" width="3.75" style="54" customWidth="1"/>
    <col min="13832" max="13832" width="18.83203125" style="54" customWidth="1"/>
    <col min="13833" max="13833" width="7" style="54" customWidth="1"/>
    <col min="13834" max="13834" width="9.75" style="54"/>
    <col min="13835" max="13835" width="18.83203125" style="54" customWidth="1"/>
    <col min="13836" max="13836" width="7" style="54" customWidth="1"/>
    <col min="13837" max="14083" width="9.75" style="54"/>
    <col min="14084" max="14084" width="4.58203125" style="54" customWidth="1"/>
    <col min="14085" max="14085" width="18.83203125" style="54" customWidth="1"/>
    <col min="14086" max="14086" width="7" style="54" customWidth="1"/>
    <col min="14087" max="14087" width="3.75" style="54" customWidth="1"/>
    <col min="14088" max="14088" width="18.83203125" style="54" customWidth="1"/>
    <col min="14089" max="14089" width="7" style="54" customWidth="1"/>
    <col min="14090" max="14090" width="9.75" style="54"/>
    <col min="14091" max="14091" width="18.83203125" style="54" customWidth="1"/>
    <col min="14092" max="14092" width="7" style="54" customWidth="1"/>
    <col min="14093" max="14339" width="9.75" style="54"/>
    <col min="14340" max="14340" width="4.58203125" style="54" customWidth="1"/>
    <col min="14341" max="14341" width="18.83203125" style="54" customWidth="1"/>
    <col min="14342" max="14342" width="7" style="54" customWidth="1"/>
    <col min="14343" max="14343" width="3.75" style="54" customWidth="1"/>
    <col min="14344" max="14344" width="18.83203125" style="54" customWidth="1"/>
    <col min="14345" max="14345" width="7" style="54" customWidth="1"/>
    <col min="14346" max="14346" width="9.75" style="54"/>
    <col min="14347" max="14347" width="18.83203125" style="54" customWidth="1"/>
    <col min="14348" max="14348" width="7" style="54" customWidth="1"/>
    <col min="14349" max="14595" width="9.75" style="54"/>
    <col min="14596" max="14596" width="4.58203125" style="54" customWidth="1"/>
    <col min="14597" max="14597" width="18.83203125" style="54" customWidth="1"/>
    <col min="14598" max="14598" width="7" style="54" customWidth="1"/>
    <col min="14599" max="14599" width="3.75" style="54" customWidth="1"/>
    <col min="14600" max="14600" width="18.83203125" style="54" customWidth="1"/>
    <col min="14601" max="14601" width="7" style="54" customWidth="1"/>
    <col min="14602" max="14602" width="9.75" style="54"/>
    <col min="14603" max="14603" width="18.83203125" style="54" customWidth="1"/>
    <col min="14604" max="14604" width="7" style="54" customWidth="1"/>
    <col min="14605" max="14851" width="9.75" style="54"/>
    <col min="14852" max="14852" width="4.58203125" style="54" customWidth="1"/>
    <col min="14853" max="14853" width="18.83203125" style="54" customWidth="1"/>
    <col min="14854" max="14854" width="7" style="54" customWidth="1"/>
    <col min="14855" max="14855" width="3.75" style="54" customWidth="1"/>
    <col min="14856" max="14856" width="18.83203125" style="54" customWidth="1"/>
    <col min="14857" max="14857" width="7" style="54" customWidth="1"/>
    <col min="14858" max="14858" width="9.75" style="54"/>
    <col min="14859" max="14859" width="18.83203125" style="54" customWidth="1"/>
    <col min="14860" max="14860" width="7" style="54" customWidth="1"/>
    <col min="14861" max="15107" width="9.75" style="54"/>
    <col min="15108" max="15108" width="4.58203125" style="54" customWidth="1"/>
    <col min="15109" max="15109" width="18.83203125" style="54" customWidth="1"/>
    <col min="15110" max="15110" width="7" style="54" customWidth="1"/>
    <col min="15111" max="15111" width="3.75" style="54" customWidth="1"/>
    <col min="15112" max="15112" width="18.83203125" style="54" customWidth="1"/>
    <col min="15113" max="15113" width="7" style="54" customWidth="1"/>
    <col min="15114" max="15114" width="9.75" style="54"/>
    <col min="15115" max="15115" width="18.83203125" style="54" customWidth="1"/>
    <col min="15116" max="15116" width="7" style="54" customWidth="1"/>
    <col min="15117" max="15363" width="9.75" style="54"/>
    <col min="15364" max="15364" width="4.58203125" style="54" customWidth="1"/>
    <col min="15365" max="15365" width="18.83203125" style="54" customWidth="1"/>
    <col min="15366" max="15366" width="7" style="54" customWidth="1"/>
    <col min="15367" max="15367" width="3.75" style="54" customWidth="1"/>
    <col min="15368" max="15368" width="18.83203125" style="54" customWidth="1"/>
    <col min="15369" max="15369" width="7" style="54" customWidth="1"/>
    <col min="15370" max="15370" width="9.75" style="54"/>
    <col min="15371" max="15371" width="18.83203125" style="54" customWidth="1"/>
    <col min="15372" max="15372" width="7" style="54" customWidth="1"/>
    <col min="15373" max="15619" width="9.75" style="54"/>
    <col min="15620" max="15620" width="4.58203125" style="54" customWidth="1"/>
    <col min="15621" max="15621" width="18.83203125" style="54" customWidth="1"/>
    <col min="15622" max="15622" width="7" style="54" customWidth="1"/>
    <col min="15623" max="15623" width="3.75" style="54" customWidth="1"/>
    <col min="15624" max="15624" width="18.83203125" style="54" customWidth="1"/>
    <col min="15625" max="15625" width="7" style="54" customWidth="1"/>
    <col min="15626" max="15626" width="9.75" style="54"/>
    <col min="15627" max="15627" width="18.83203125" style="54" customWidth="1"/>
    <col min="15628" max="15628" width="7" style="54" customWidth="1"/>
    <col min="15629" max="15875" width="9.75" style="54"/>
    <col min="15876" max="15876" width="4.58203125" style="54" customWidth="1"/>
    <col min="15877" max="15877" width="18.83203125" style="54" customWidth="1"/>
    <col min="15878" max="15878" width="7" style="54" customWidth="1"/>
    <col min="15879" max="15879" width="3.75" style="54" customWidth="1"/>
    <col min="15880" max="15880" width="18.83203125" style="54" customWidth="1"/>
    <col min="15881" max="15881" width="7" style="54" customWidth="1"/>
    <col min="15882" max="15882" width="9.75" style="54"/>
    <col min="15883" max="15883" width="18.83203125" style="54" customWidth="1"/>
    <col min="15884" max="15884" width="7" style="54" customWidth="1"/>
    <col min="15885" max="16131" width="9.75" style="54"/>
    <col min="16132" max="16132" width="4.58203125" style="54" customWidth="1"/>
    <col min="16133" max="16133" width="18.83203125" style="54" customWidth="1"/>
    <col min="16134" max="16134" width="7" style="54" customWidth="1"/>
    <col min="16135" max="16135" width="3.75" style="54" customWidth="1"/>
    <col min="16136" max="16136" width="18.83203125" style="54" customWidth="1"/>
    <col min="16137" max="16137" width="7" style="54" customWidth="1"/>
    <col min="16138" max="16138" width="9.75" style="54"/>
    <col min="16139" max="16139" width="18.83203125" style="54" customWidth="1"/>
    <col min="16140" max="16140" width="7" style="54" customWidth="1"/>
    <col min="16141" max="16384" width="9.75" style="54"/>
  </cols>
  <sheetData>
    <row r="1" spans="1:12" ht="19">
      <c r="A1" s="449" t="s">
        <v>153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</row>
    <row r="2" spans="1:12" ht="14.5" thickBot="1">
      <c r="D2" s="95"/>
      <c r="E2" s="95"/>
      <c r="F2" s="95"/>
    </row>
    <row r="3" spans="1:12" ht="28.5" customHeight="1">
      <c r="A3" s="315" t="s">
        <v>357</v>
      </c>
      <c r="B3" s="310">
        <f>I30+I44+I78+L29+L41+L47</f>
        <v>102</v>
      </c>
      <c r="D3" s="330" t="s">
        <v>1</v>
      </c>
      <c r="E3" s="10" t="s">
        <v>352</v>
      </c>
      <c r="F3" s="11" t="s">
        <v>2</v>
      </c>
      <c r="G3" s="8"/>
      <c r="H3" s="58" t="s">
        <v>356</v>
      </c>
      <c r="I3" s="13" t="s">
        <v>2</v>
      </c>
      <c r="J3" s="8"/>
      <c r="K3" s="58" t="s">
        <v>356</v>
      </c>
      <c r="L3" s="13" t="s">
        <v>2</v>
      </c>
    </row>
    <row r="4" spans="1:12" ht="15" customHeight="1" thickBot="1">
      <c r="A4" s="328" t="s">
        <v>291</v>
      </c>
      <c r="B4" s="311">
        <f>F19</f>
        <v>74</v>
      </c>
      <c r="D4" s="14">
        <v>1</v>
      </c>
      <c r="E4" s="15" t="s">
        <v>3</v>
      </c>
      <c r="F4" s="16">
        <v>2</v>
      </c>
      <c r="G4" s="6"/>
      <c r="H4" s="17" t="s">
        <v>134</v>
      </c>
      <c r="I4" s="18"/>
      <c r="J4" s="8"/>
      <c r="K4" s="19" t="s">
        <v>5</v>
      </c>
      <c r="L4" s="20"/>
    </row>
    <row r="5" spans="1:12" ht="15" customHeight="1" thickBot="1">
      <c r="A5" s="314" t="s">
        <v>289</v>
      </c>
      <c r="B5" s="309">
        <f>B3+B4</f>
        <v>176</v>
      </c>
      <c r="D5" s="14">
        <v>2</v>
      </c>
      <c r="E5" s="15" t="s">
        <v>6</v>
      </c>
      <c r="F5" s="16">
        <v>2</v>
      </c>
      <c r="G5" s="6"/>
      <c r="H5" s="21" t="s">
        <v>7</v>
      </c>
      <c r="I5" s="22">
        <v>1</v>
      </c>
      <c r="J5" s="8"/>
      <c r="K5" s="23" t="s">
        <v>8</v>
      </c>
      <c r="L5" s="24">
        <v>1</v>
      </c>
    </row>
    <row r="6" spans="1:12" ht="15" customHeight="1">
      <c r="D6" s="14">
        <v>3</v>
      </c>
      <c r="E6" s="15" t="s">
        <v>9</v>
      </c>
      <c r="F6" s="16">
        <v>5</v>
      </c>
      <c r="G6" s="6"/>
      <c r="H6" s="15" t="s">
        <v>10</v>
      </c>
      <c r="I6" s="16">
        <v>1</v>
      </c>
      <c r="J6" s="8"/>
      <c r="K6" s="25" t="s">
        <v>11</v>
      </c>
      <c r="L6" s="26">
        <v>1</v>
      </c>
    </row>
    <row r="7" spans="1:12" ht="15" customHeight="1">
      <c r="D7" s="14">
        <v>4</v>
      </c>
      <c r="E7" s="15" t="s">
        <v>12</v>
      </c>
      <c r="F7" s="16">
        <v>2</v>
      </c>
      <c r="G7" s="6"/>
      <c r="H7" s="15" t="s">
        <v>13</v>
      </c>
      <c r="I7" s="16">
        <v>1</v>
      </c>
      <c r="J7" s="8"/>
      <c r="K7" s="25" t="s">
        <v>14</v>
      </c>
      <c r="L7" s="26">
        <v>1</v>
      </c>
    </row>
    <row r="8" spans="1:12" ht="15" customHeight="1">
      <c r="D8" s="14">
        <v>5</v>
      </c>
      <c r="E8" s="15" t="s">
        <v>15</v>
      </c>
      <c r="F8" s="16">
        <v>2</v>
      </c>
      <c r="G8" s="6"/>
      <c r="H8" s="25" t="s">
        <v>16</v>
      </c>
      <c r="I8" s="26">
        <v>1</v>
      </c>
      <c r="J8" s="27"/>
      <c r="K8" s="15" t="s">
        <v>17</v>
      </c>
      <c r="L8" s="16">
        <v>1</v>
      </c>
    </row>
    <row r="9" spans="1:12" ht="15" customHeight="1">
      <c r="D9" s="14">
        <v>6</v>
      </c>
      <c r="E9" s="15" t="s">
        <v>18</v>
      </c>
      <c r="F9" s="16">
        <v>2</v>
      </c>
      <c r="G9" s="6"/>
      <c r="H9" s="15" t="s">
        <v>19</v>
      </c>
      <c r="I9" s="16">
        <v>1</v>
      </c>
      <c r="J9" s="27"/>
      <c r="K9" s="15" t="s">
        <v>20</v>
      </c>
      <c r="L9" s="16">
        <v>1</v>
      </c>
    </row>
    <row r="10" spans="1:12" ht="15" customHeight="1">
      <c r="D10" s="14">
        <v>7</v>
      </c>
      <c r="E10" s="15" t="s">
        <v>21</v>
      </c>
      <c r="F10" s="16">
        <v>2</v>
      </c>
      <c r="G10" s="6"/>
      <c r="H10" s="25" t="s">
        <v>22</v>
      </c>
      <c r="I10" s="26">
        <v>1</v>
      </c>
      <c r="J10" s="27"/>
      <c r="K10" s="15" t="s">
        <v>23</v>
      </c>
      <c r="L10" s="16">
        <v>1</v>
      </c>
    </row>
    <row r="11" spans="1:12" ht="15" customHeight="1">
      <c r="D11" s="14">
        <v>8</v>
      </c>
      <c r="E11" s="15" t="s">
        <v>24</v>
      </c>
      <c r="F11" s="16">
        <v>2</v>
      </c>
      <c r="G11" s="6"/>
      <c r="H11" s="25" t="s">
        <v>25</v>
      </c>
      <c r="I11" s="26">
        <v>1</v>
      </c>
      <c r="J11" s="27"/>
      <c r="K11" s="15" t="s">
        <v>26</v>
      </c>
      <c r="L11" s="16">
        <v>1</v>
      </c>
    </row>
    <row r="12" spans="1:12" ht="15" customHeight="1">
      <c r="D12" s="14">
        <v>9</v>
      </c>
      <c r="E12" s="15" t="s">
        <v>27</v>
      </c>
      <c r="F12" s="16">
        <v>2</v>
      </c>
      <c r="G12" s="6"/>
      <c r="H12" s="15" t="s">
        <v>28</v>
      </c>
      <c r="I12" s="16">
        <v>1</v>
      </c>
      <c r="J12" s="27"/>
      <c r="K12" s="15" t="s">
        <v>29</v>
      </c>
      <c r="L12" s="16">
        <v>1</v>
      </c>
    </row>
    <row r="13" spans="1:12" ht="15" customHeight="1">
      <c r="D13" s="14">
        <v>10</v>
      </c>
      <c r="E13" s="15" t="s">
        <v>30</v>
      </c>
      <c r="F13" s="16">
        <v>2</v>
      </c>
      <c r="G13" s="6"/>
      <c r="H13" s="15" t="s">
        <v>31</v>
      </c>
      <c r="I13" s="16">
        <v>1</v>
      </c>
      <c r="J13" s="27"/>
      <c r="K13" s="25" t="s">
        <v>32</v>
      </c>
      <c r="L13" s="26">
        <v>1</v>
      </c>
    </row>
    <row r="14" spans="1:12" ht="15" customHeight="1">
      <c r="D14" s="14">
        <v>11</v>
      </c>
      <c r="E14" s="15" t="s">
        <v>33</v>
      </c>
      <c r="F14" s="16">
        <v>30</v>
      </c>
      <c r="G14" s="6"/>
      <c r="H14" s="25" t="s">
        <v>34</v>
      </c>
      <c r="I14" s="26">
        <v>1</v>
      </c>
      <c r="J14" s="27"/>
      <c r="K14" s="15" t="s">
        <v>35</v>
      </c>
      <c r="L14" s="16">
        <v>1</v>
      </c>
    </row>
    <row r="15" spans="1:12" s="56" customFormat="1" ht="15" customHeight="1">
      <c r="D15" s="14">
        <v>12</v>
      </c>
      <c r="E15" s="15" t="s">
        <v>36</v>
      </c>
      <c r="F15" s="16">
        <v>15</v>
      </c>
      <c r="G15" s="28"/>
      <c r="H15" s="15" t="s">
        <v>37</v>
      </c>
      <c r="I15" s="16">
        <v>1</v>
      </c>
      <c r="J15" s="27"/>
      <c r="K15" s="25" t="s">
        <v>38</v>
      </c>
      <c r="L15" s="26">
        <v>1</v>
      </c>
    </row>
    <row r="16" spans="1:12" ht="15" customHeight="1">
      <c r="D16" s="14">
        <v>13</v>
      </c>
      <c r="E16" s="15" t="s">
        <v>39</v>
      </c>
      <c r="F16" s="16">
        <v>2</v>
      </c>
      <c r="G16" s="6"/>
      <c r="H16" s="15" t="s">
        <v>40</v>
      </c>
      <c r="I16" s="16">
        <v>1</v>
      </c>
      <c r="J16" s="27"/>
      <c r="K16" s="29" t="s">
        <v>41</v>
      </c>
      <c r="L16" s="30">
        <v>1</v>
      </c>
    </row>
    <row r="17" spans="4:12" ht="15" customHeight="1">
      <c r="D17" s="14">
        <v>14</v>
      </c>
      <c r="E17" s="15" t="s">
        <v>42</v>
      </c>
      <c r="F17" s="16">
        <v>2</v>
      </c>
      <c r="G17" s="6"/>
      <c r="H17" s="15" t="s">
        <v>43</v>
      </c>
      <c r="I17" s="16">
        <v>1</v>
      </c>
      <c r="J17" s="27"/>
      <c r="K17" s="31" t="s">
        <v>44</v>
      </c>
      <c r="L17" s="32">
        <v>1</v>
      </c>
    </row>
    <row r="18" spans="4:12" ht="15" customHeight="1" thickBot="1">
      <c r="D18" s="331">
        <v>15</v>
      </c>
      <c r="E18" s="37" t="s">
        <v>45</v>
      </c>
      <c r="F18" s="38">
        <v>2</v>
      </c>
      <c r="G18" s="6"/>
      <c r="H18" s="25" t="s">
        <v>46</v>
      </c>
      <c r="I18" s="26">
        <v>1</v>
      </c>
      <c r="J18" s="33"/>
      <c r="K18" s="15" t="s">
        <v>47</v>
      </c>
      <c r="L18" s="16">
        <v>1</v>
      </c>
    </row>
    <row r="19" spans="4:12" ht="15" customHeight="1" thickBot="1">
      <c r="D19" s="450" t="s">
        <v>48</v>
      </c>
      <c r="E19" s="451"/>
      <c r="F19" s="332">
        <f>SUM(F4:F18)</f>
        <v>74</v>
      </c>
      <c r="G19" s="8"/>
      <c r="H19" s="15" t="s">
        <v>49</v>
      </c>
      <c r="I19" s="16">
        <v>1</v>
      </c>
      <c r="J19" s="27"/>
      <c r="K19" s="15" t="s">
        <v>50</v>
      </c>
      <c r="L19" s="16">
        <v>1</v>
      </c>
    </row>
    <row r="20" spans="4:12" ht="15" customHeight="1">
      <c r="D20" s="8"/>
      <c r="E20" s="8"/>
      <c r="F20" s="8"/>
      <c r="G20" s="34"/>
      <c r="H20" s="15" t="s">
        <v>51</v>
      </c>
      <c r="I20" s="16">
        <v>1</v>
      </c>
      <c r="J20" s="27"/>
      <c r="K20" s="15" t="s">
        <v>52</v>
      </c>
      <c r="L20" s="16">
        <v>1</v>
      </c>
    </row>
    <row r="21" spans="4:12" s="96" customFormat="1" ht="15" customHeight="1">
      <c r="D21" s="50"/>
      <c r="E21" s="272"/>
      <c r="F21" s="273"/>
      <c r="G21" s="8"/>
      <c r="H21" s="15" t="s">
        <v>54</v>
      </c>
      <c r="I21" s="16">
        <v>1</v>
      </c>
      <c r="J21" s="27"/>
      <c r="K21" s="25" t="s">
        <v>55</v>
      </c>
      <c r="L21" s="26">
        <v>1</v>
      </c>
    </row>
    <row r="22" spans="4:12" s="56" customFormat="1" ht="15" customHeight="1">
      <c r="D22" s="460"/>
      <c r="E22" s="460"/>
      <c r="F22" s="36"/>
      <c r="G22" s="6"/>
      <c r="H22" s="15" t="s">
        <v>57</v>
      </c>
      <c r="I22" s="16">
        <v>1</v>
      </c>
      <c r="J22" s="27"/>
      <c r="K22" s="15" t="s">
        <v>58</v>
      </c>
      <c r="L22" s="16">
        <v>1</v>
      </c>
    </row>
    <row r="23" spans="4:12" s="56" customFormat="1" ht="15" customHeight="1">
      <c r="D23" s="40"/>
      <c r="E23" s="40"/>
      <c r="F23" s="41"/>
      <c r="G23" s="6"/>
      <c r="H23" s="15" t="s">
        <v>59</v>
      </c>
      <c r="I23" s="16">
        <v>1</v>
      </c>
      <c r="J23" s="27"/>
      <c r="K23" s="15" t="s">
        <v>60</v>
      </c>
      <c r="L23" s="16">
        <v>1</v>
      </c>
    </row>
    <row r="24" spans="4:12" ht="15" customHeight="1">
      <c r="D24" s="461"/>
      <c r="E24" s="461"/>
      <c r="F24" s="36"/>
      <c r="G24" s="6"/>
      <c r="H24" s="15" t="s">
        <v>61</v>
      </c>
      <c r="I24" s="16">
        <v>1</v>
      </c>
      <c r="J24" s="35"/>
      <c r="K24" s="15" t="s">
        <v>62</v>
      </c>
      <c r="L24" s="16">
        <v>1</v>
      </c>
    </row>
    <row r="25" spans="4:12" ht="15" customHeight="1">
      <c r="D25" s="8"/>
      <c r="E25" s="43"/>
      <c r="F25" s="8"/>
      <c r="G25" s="6"/>
      <c r="H25" s="25" t="s">
        <v>63</v>
      </c>
      <c r="I25" s="26">
        <v>1</v>
      </c>
      <c r="J25" s="27"/>
      <c r="K25" s="15" t="s">
        <v>64</v>
      </c>
      <c r="L25" s="16">
        <v>1</v>
      </c>
    </row>
    <row r="26" spans="4:12" s="97" customFormat="1" ht="15" customHeight="1">
      <c r="D26" s="8"/>
      <c r="E26" s="45"/>
      <c r="F26" s="8"/>
      <c r="G26" s="6"/>
      <c r="H26" s="29" t="s">
        <v>65</v>
      </c>
      <c r="I26" s="30">
        <v>1</v>
      </c>
      <c r="J26" s="27"/>
      <c r="K26" s="15" t="s">
        <v>66</v>
      </c>
      <c r="L26" s="16">
        <v>1</v>
      </c>
    </row>
    <row r="27" spans="4:12" s="56" customFormat="1" ht="15" customHeight="1">
      <c r="D27" s="8"/>
      <c r="E27" s="46"/>
      <c r="F27" s="8"/>
      <c r="G27" s="6"/>
      <c r="H27" s="29" t="s">
        <v>67</v>
      </c>
      <c r="I27" s="30">
        <v>1</v>
      </c>
      <c r="J27" s="27"/>
      <c r="K27" s="37" t="s">
        <v>68</v>
      </c>
      <c r="L27" s="38">
        <v>1</v>
      </c>
    </row>
    <row r="28" spans="4:12" s="56" customFormat="1" ht="15" customHeight="1" thickBot="1">
      <c r="D28" s="8"/>
      <c r="E28" s="8"/>
      <c r="F28" s="8"/>
      <c r="G28" s="6"/>
      <c r="H28" s="29" t="s">
        <v>69</v>
      </c>
      <c r="I28" s="30">
        <v>1</v>
      </c>
      <c r="J28" s="27"/>
      <c r="K28" s="37" t="s">
        <v>70</v>
      </c>
      <c r="L28" s="38">
        <v>1</v>
      </c>
    </row>
    <row r="29" spans="4:12" s="56" customFormat="1" ht="15" customHeight="1" thickBot="1">
      <c r="D29" s="8"/>
      <c r="E29" s="8"/>
      <c r="F29" s="8"/>
      <c r="G29" s="6"/>
      <c r="H29" s="29" t="s">
        <v>71</v>
      </c>
      <c r="I29" s="30">
        <v>1</v>
      </c>
      <c r="J29" s="27"/>
      <c r="K29" s="319" t="s">
        <v>304</v>
      </c>
      <c r="L29" s="320">
        <f>SUM(L5:L28)</f>
        <v>24</v>
      </c>
    </row>
    <row r="30" spans="4:12" ht="15" customHeight="1" thickBot="1">
      <c r="D30" s="8"/>
      <c r="E30" s="8"/>
      <c r="F30" s="27"/>
      <c r="G30" s="6"/>
      <c r="H30" s="318" t="s">
        <v>304</v>
      </c>
      <c r="I30" s="324">
        <f>SUM(I5:I29)</f>
        <v>25</v>
      </c>
      <c r="J30" s="27"/>
      <c r="K30" s="325" t="s">
        <v>72</v>
      </c>
    </row>
    <row r="31" spans="4:12" s="56" customFormat="1" ht="15" customHeight="1">
      <c r="D31" s="8"/>
      <c r="E31" s="8"/>
      <c r="F31" s="8"/>
      <c r="G31" s="6"/>
      <c r="H31" s="44" t="s">
        <v>73</v>
      </c>
      <c r="J31" s="27"/>
      <c r="K31" s="23" t="s">
        <v>74</v>
      </c>
      <c r="L31" s="24">
        <v>1</v>
      </c>
    </row>
    <row r="32" spans="4:12" s="56" customFormat="1" ht="15" customHeight="1">
      <c r="D32" s="8"/>
      <c r="E32" s="8"/>
      <c r="F32" s="8"/>
      <c r="G32" s="6"/>
      <c r="H32" s="23" t="s">
        <v>75</v>
      </c>
      <c r="I32" s="24">
        <v>1</v>
      </c>
      <c r="J32" s="27"/>
      <c r="K32" s="25" t="s">
        <v>76</v>
      </c>
      <c r="L32" s="26">
        <v>1</v>
      </c>
    </row>
    <row r="33" spans="4:12" s="56" customFormat="1" ht="15" customHeight="1">
      <c r="D33" s="8"/>
      <c r="E33" s="8"/>
      <c r="F33" s="8"/>
      <c r="G33" s="28"/>
      <c r="H33" s="15" t="s">
        <v>77</v>
      </c>
      <c r="I33" s="16">
        <v>1</v>
      </c>
      <c r="J33" s="8"/>
      <c r="K33" s="15" t="s">
        <v>78</v>
      </c>
      <c r="L33" s="16">
        <v>1</v>
      </c>
    </row>
    <row r="34" spans="4:12" s="97" customFormat="1" ht="15" customHeight="1">
      <c r="D34" s="8"/>
      <c r="E34" s="8"/>
      <c r="F34" s="8"/>
      <c r="G34" s="6"/>
      <c r="H34" s="15" t="s">
        <v>79</v>
      </c>
      <c r="I34" s="16">
        <v>1</v>
      </c>
      <c r="J34" s="8"/>
      <c r="K34" s="25" t="s">
        <v>80</v>
      </c>
      <c r="L34" s="26">
        <v>1</v>
      </c>
    </row>
    <row r="35" spans="4:12" ht="15" customHeight="1">
      <c r="D35" s="8"/>
      <c r="E35" s="8"/>
      <c r="F35" s="8"/>
      <c r="G35" s="27"/>
      <c r="H35" s="15" t="s">
        <v>81</v>
      </c>
      <c r="I35" s="16">
        <v>1</v>
      </c>
      <c r="J35" s="8"/>
      <c r="K35" s="15" t="s">
        <v>82</v>
      </c>
      <c r="L35" s="16">
        <v>1</v>
      </c>
    </row>
    <row r="36" spans="4:12" ht="15" customHeight="1">
      <c r="D36" s="8"/>
      <c r="E36" s="8"/>
      <c r="F36" s="8"/>
      <c r="G36" s="47"/>
      <c r="H36" s="15" t="s">
        <v>83</v>
      </c>
      <c r="I36" s="16">
        <v>1</v>
      </c>
      <c r="J36" s="8"/>
      <c r="K36" s="15" t="s">
        <v>84</v>
      </c>
      <c r="L36" s="16">
        <v>1</v>
      </c>
    </row>
    <row r="37" spans="4:12" ht="15" customHeight="1">
      <c r="D37" s="8"/>
      <c r="E37" s="8"/>
      <c r="F37" s="8"/>
      <c r="G37" s="27"/>
      <c r="H37" s="48" t="s">
        <v>85</v>
      </c>
      <c r="I37" s="49">
        <v>1</v>
      </c>
      <c r="J37" s="8"/>
      <c r="K37" s="15" t="s">
        <v>86</v>
      </c>
      <c r="L37" s="16">
        <v>1</v>
      </c>
    </row>
    <row r="38" spans="4:12" ht="15" customHeight="1">
      <c r="D38" s="8"/>
      <c r="E38" s="8"/>
      <c r="F38" s="8"/>
      <c r="G38" s="8"/>
      <c r="H38" s="25" t="s">
        <v>87</v>
      </c>
      <c r="I38" s="26">
        <v>1</v>
      </c>
      <c r="J38" s="8"/>
      <c r="K38" s="15" t="s">
        <v>88</v>
      </c>
      <c r="L38" s="16">
        <v>1</v>
      </c>
    </row>
    <row r="39" spans="4:12" ht="15" customHeight="1">
      <c r="D39" s="8"/>
      <c r="E39" s="8"/>
      <c r="F39" s="8"/>
      <c r="G39" s="8"/>
      <c r="H39" s="15" t="s">
        <v>89</v>
      </c>
      <c r="I39" s="16">
        <v>1</v>
      </c>
      <c r="J39" s="28"/>
      <c r="K39" s="37" t="s">
        <v>90</v>
      </c>
      <c r="L39" s="38">
        <v>1</v>
      </c>
    </row>
    <row r="40" spans="4:12" s="97" customFormat="1" ht="15" customHeight="1" thickBot="1">
      <c r="D40" s="8"/>
      <c r="E40" s="8"/>
      <c r="F40" s="8"/>
      <c r="G40" s="8"/>
      <c r="H40" s="37" t="s">
        <v>91</v>
      </c>
      <c r="I40" s="38">
        <v>0</v>
      </c>
      <c r="J40" s="8"/>
      <c r="K40" s="323" t="s">
        <v>92</v>
      </c>
      <c r="L40" s="38">
        <v>0</v>
      </c>
    </row>
    <row r="41" spans="4:12" ht="15" customHeight="1" thickBot="1">
      <c r="D41" s="8"/>
      <c r="E41" s="8"/>
      <c r="F41" s="8"/>
      <c r="G41" s="8"/>
      <c r="H41" s="37" t="s">
        <v>93</v>
      </c>
      <c r="I41" s="38">
        <v>1</v>
      </c>
      <c r="J41" s="8"/>
      <c r="K41" s="335" t="s">
        <v>305</v>
      </c>
      <c r="L41" s="332">
        <f>SUM(L31:L40)</f>
        <v>9</v>
      </c>
    </row>
    <row r="42" spans="4:12" ht="15" customHeight="1">
      <c r="D42" s="8"/>
      <c r="E42" s="8"/>
      <c r="F42" s="8"/>
      <c r="G42" s="8"/>
      <c r="H42" s="37" t="s">
        <v>95</v>
      </c>
      <c r="I42" s="38">
        <v>1</v>
      </c>
      <c r="J42" s="8"/>
      <c r="K42" s="44" t="s">
        <v>94</v>
      </c>
      <c r="L42" s="334"/>
    </row>
    <row r="43" spans="4:12" ht="15" customHeight="1" thickBot="1">
      <c r="D43" s="8"/>
      <c r="E43" s="8"/>
      <c r="F43" s="8"/>
      <c r="G43" s="8"/>
      <c r="H43" s="37" t="s">
        <v>97</v>
      </c>
      <c r="I43" s="38">
        <v>0</v>
      </c>
      <c r="J43" s="50"/>
      <c r="K43" s="21" t="s">
        <v>96</v>
      </c>
      <c r="L43" s="21">
        <v>1</v>
      </c>
    </row>
    <row r="44" spans="4:12" ht="15" customHeight="1" thickBot="1">
      <c r="D44" s="8"/>
      <c r="E44" s="8"/>
      <c r="F44" s="8"/>
      <c r="G44" s="8"/>
      <c r="H44" s="319" t="s">
        <v>304</v>
      </c>
      <c r="I44" s="324">
        <f>SUM(I32:I43)</f>
        <v>10</v>
      </c>
      <c r="J44" s="35"/>
      <c r="K44" s="15" t="s">
        <v>98</v>
      </c>
      <c r="L44" s="32">
        <v>1</v>
      </c>
    </row>
    <row r="45" spans="4:12" ht="15" customHeight="1">
      <c r="D45" s="8"/>
      <c r="E45" s="8"/>
      <c r="F45" s="8"/>
      <c r="G45" s="8"/>
      <c r="H45" s="44" t="s">
        <v>99</v>
      </c>
      <c r="J45" s="8"/>
      <c r="K45" s="15" t="s">
        <v>100</v>
      </c>
      <c r="L45" s="16">
        <v>1</v>
      </c>
    </row>
    <row r="46" spans="4:12" s="97" customFormat="1" ht="15" customHeight="1" thickBot="1">
      <c r="D46" s="8"/>
      <c r="E46" s="8"/>
      <c r="F46" s="8"/>
      <c r="G46" s="8"/>
      <c r="H46" s="23" t="s">
        <v>101</v>
      </c>
      <c r="I46" s="24">
        <v>1</v>
      </c>
      <c r="J46" s="8"/>
      <c r="K46" s="37" t="s">
        <v>102</v>
      </c>
      <c r="L46" s="38">
        <v>0</v>
      </c>
    </row>
    <row r="47" spans="4:12" ht="15" customHeight="1" thickBot="1">
      <c r="D47" s="8"/>
      <c r="E47" s="8"/>
      <c r="F47" s="8"/>
      <c r="G47" s="8"/>
      <c r="H47" s="15" t="s">
        <v>103</v>
      </c>
      <c r="I47" s="16">
        <v>1</v>
      </c>
      <c r="J47" s="8"/>
      <c r="K47" s="326" t="s">
        <v>289</v>
      </c>
      <c r="L47" s="320">
        <f>SUM(L43:L46)</f>
        <v>3</v>
      </c>
    </row>
    <row r="48" spans="4:12" s="97" customFormat="1" ht="15" customHeight="1">
      <c r="D48" s="8"/>
      <c r="E48" s="8"/>
      <c r="F48" s="8"/>
      <c r="G48" s="8"/>
      <c r="H48" s="15" t="s">
        <v>104</v>
      </c>
      <c r="I48" s="16">
        <v>1</v>
      </c>
      <c r="J48" s="8"/>
      <c r="K48" s="54"/>
      <c r="L48" s="54"/>
    </row>
    <row r="49" spans="4:12" ht="15" customHeight="1">
      <c r="D49" s="8"/>
      <c r="E49" s="8"/>
      <c r="F49" s="8"/>
      <c r="G49" s="8"/>
      <c r="H49" s="15" t="s">
        <v>105</v>
      </c>
      <c r="I49" s="16">
        <v>1</v>
      </c>
      <c r="J49" s="8"/>
      <c r="K49" s="97"/>
      <c r="L49" s="97"/>
    </row>
    <row r="50" spans="4:12" s="97" customFormat="1" ht="15" customHeight="1">
      <c r="D50" s="8"/>
      <c r="E50" s="8"/>
      <c r="F50" s="8"/>
      <c r="G50" s="8"/>
      <c r="H50" s="15" t="s">
        <v>106</v>
      </c>
      <c r="I50" s="16">
        <v>1</v>
      </c>
      <c r="J50" s="45"/>
      <c r="K50" s="54"/>
      <c r="L50" s="54"/>
    </row>
    <row r="51" spans="4:12" s="56" customFormat="1" ht="15" customHeight="1">
      <c r="D51" s="8"/>
      <c r="E51" s="8"/>
      <c r="F51" s="8"/>
      <c r="G51" s="8"/>
      <c r="H51" s="15" t="s">
        <v>107</v>
      </c>
      <c r="I51" s="16">
        <v>1</v>
      </c>
      <c r="J51" s="8"/>
      <c r="K51" s="8"/>
      <c r="L51" s="8"/>
    </row>
    <row r="52" spans="4:12" ht="15" customHeight="1">
      <c r="D52" s="8"/>
      <c r="E52" s="8"/>
      <c r="F52" s="8"/>
      <c r="G52" s="8"/>
      <c r="H52" s="15" t="s">
        <v>108</v>
      </c>
      <c r="I52" s="16">
        <v>1</v>
      </c>
      <c r="J52" s="8"/>
      <c r="K52" s="8"/>
      <c r="L52" s="8"/>
    </row>
    <row r="53" spans="4:12" s="97" customFormat="1" ht="15" customHeight="1">
      <c r="D53" s="8"/>
      <c r="E53" s="8"/>
      <c r="F53" s="8"/>
      <c r="G53" s="8"/>
      <c r="H53" s="15" t="s">
        <v>109</v>
      </c>
      <c r="I53" s="16">
        <v>1</v>
      </c>
      <c r="J53" s="8"/>
      <c r="K53" s="8"/>
      <c r="L53" s="8"/>
    </row>
    <row r="54" spans="4:12" s="56" customFormat="1" ht="15" customHeight="1">
      <c r="D54" s="8"/>
      <c r="E54" s="8"/>
      <c r="F54" s="8"/>
      <c r="G54" s="8"/>
      <c r="H54" s="15" t="s">
        <v>110</v>
      </c>
      <c r="I54" s="16">
        <v>1</v>
      </c>
      <c r="J54" s="8"/>
      <c r="K54" s="8"/>
      <c r="L54" s="8"/>
    </row>
    <row r="55" spans="4:12" s="56" customFormat="1" ht="15" customHeight="1">
      <c r="D55" s="8"/>
      <c r="E55" s="8"/>
      <c r="F55" s="8"/>
      <c r="G55" s="8"/>
      <c r="H55" s="15" t="s">
        <v>111</v>
      </c>
      <c r="I55" s="16">
        <v>1</v>
      </c>
      <c r="J55" s="8"/>
      <c r="K55" s="8"/>
      <c r="L55" s="8"/>
    </row>
    <row r="56" spans="4:12" ht="15" customHeight="1">
      <c r="D56" s="8"/>
      <c r="E56" s="8"/>
      <c r="F56" s="8"/>
      <c r="G56" s="27"/>
      <c r="H56" s="15" t="s">
        <v>112</v>
      </c>
      <c r="I56" s="16">
        <v>1</v>
      </c>
      <c r="J56" s="8"/>
      <c r="K56" s="8"/>
      <c r="L56" s="8"/>
    </row>
    <row r="57" spans="4:12" s="97" customFormat="1" ht="15" customHeight="1">
      <c r="D57" s="8"/>
      <c r="E57" s="8"/>
      <c r="F57" s="8"/>
      <c r="G57" s="6"/>
      <c r="H57" s="15" t="s">
        <v>113</v>
      </c>
      <c r="I57" s="16">
        <v>1</v>
      </c>
      <c r="J57" s="8"/>
      <c r="K57" s="8"/>
      <c r="L57" s="8"/>
    </row>
    <row r="58" spans="4:12" ht="15" customHeight="1">
      <c r="D58" s="8"/>
      <c r="E58" s="8"/>
      <c r="F58" s="8"/>
      <c r="G58" s="8"/>
      <c r="H58" s="15" t="s">
        <v>114</v>
      </c>
      <c r="I58" s="16">
        <v>1</v>
      </c>
      <c r="J58" s="8"/>
      <c r="K58" s="8"/>
      <c r="L58" s="8"/>
    </row>
    <row r="59" spans="4:12" ht="15" customHeight="1">
      <c r="D59" s="8"/>
      <c r="E59" s="8"/>
      <c r="F59" s="8"/>
      <c r="G59" s="8"/>
      <c r="H59" s="15" t="s">
        <v>115</v>
      </c>
      <c r="I59" s="16">
        <v>1</v>
      </c>
      <c r="J59" s="8"/>
      <c r="K59" s="8"/>
      <c r="L59" s="8"/>
    </row>
    <row r="60" spans="4:12" ht="15" customHeight="1">
      <c r="D60" s="53"/>
      <c r="E60" s="53"/>
      <c r="F60" s="53"/>
      <c r="G60" s="8"/>
      <c r="H60" s="15" t="s">
        <v>116</v>
      </c>
      <c r="I60" s="16">
        <v>1</v>
      </c>
      <c r="J60" s="8"/>
      <c r="K60" s="8"/>
      <c r="L60" s="8"/>
    </row>
    <row r="61" spans="4:12" ht="15" customHeight="1">
      <c r="D61" s="8"/>
      <c r="E61" s="8"/>
      <c r="F61" s="8"/>
      <c r="G61" s="8"/>
      <c r="H61" s="52" t="s">
        <v>117</v>
      </c>
      <c r="I61" s="16">
        <v>1</v>
      </c>
      <c r="J61" s="8"/>
      <c r="K61" s="8"/>
      <c r="L61" s="8"/>
    </row>
    <row r="62" spans="4:12" ht="15" customHeight="1">
      <c r="D62" s="8"/>
      <c r="E62" s="8"/>
      <c r="F62" s="8"/>
      <c r="G62" s="8"/>
      <c r="H62" s="15" t="s">
        <v>118</v>
      </c>
      <c r="I62" s="16">
        <v>1</v>
      </c>
      <c r="J62" s="8"/>
      <c r="K62" s="8"/>
      <c r="L62" s="8"/>
    </row>
    <row r="63" spans="4:12" ht="15" customHeight="1">
      <c r="D63" s="8"/>
      <c r="E63" s="8"/>
      <c r="F63" s="8"/>
      <c r="G63" s="8"/>
      <c r="H63" s="15" t="s">
        <v>119</v>
      </c>
      <c r="I63" s="16">
        <v>1</v>
      </c>
      <c r="J63" s="27"/>
      <c r="K63" s="8"/>
      <c r="L63" s="8"/>
    </row>
    <row r="64" spans="4:12" ht="15" customHeight="1">
      <c r="D64" s="8"/>
      <c r="E64" s="8"/>
      <c r="F64" s="8"/>
      <c r="G64" s="8"/>
      <c r="H64" s="15" t="s">
        <v>120</v>
      </c>
      <c r="I64" s="16">
        <v>1</v>
      </c>
      <c r="J64" s="27"/>
      <c r="K64" s="8"/>
      <c r="L64" s="8"/>
    </row>
    <row r="65" spans="4:12" ht="15" customHeight="1">
      <c r="D65" s="8"/>
      <c r="E65" s="8"/>
      <c r="F65" s="8"/>
      <c r="G65" s="53"/>
      <c r="H65" s="15" t="s">
        <v>121</v>
      </c>
      <c r="I65" s="16">
        <v>1</v>
      </c>
      <c r="J65" s="53"/>
      <c r="K65" s="8"/>
      <c r="L65" s="8"/>
    </row>
    <row r="66" spans="4:12" ht="15" customHeight="1">
      <c r="D66" s="8"/>
      <c r="E66" s="8"/>
      <c r="F66" s="8"/>
      <c r="G66" s="6"/>
      <c r="H66" s="15" t="s">
        <v>122</v>
      </c>
      <c r="I66" s="16">
        <v>1</v>
      </c>
      <c r="J66" s="8"/>
      <c r="K66" s="53"/>
      <c r="L66" s="27"/>
    </row>
    <row r="67" spans="4:12" ht="15" customHeight="1">
      <c r="D67" s="8"/>
      <c r="E67" s="8"/>
      <c r="F67" s="8"/>
      <c r="G67" s="6"/>
      <c r="H67" s="15" t="s">
        <v>123</v>
      </c>
      <c r="I67" s="16">
        <v>0</v>
      </c>
      <c r="J67" s="8"/>
      <c r="K67" s="8"/>
      <c r="L67" s="8"/>
    </row>
    <row r="68" spans="4:12" ht="15" customHeight="1">
      <c r="D68" s="8"/>
      <c r="E68" s="8"/>
      <c r="F68" s="8"/>
      <c r="G68" s="6"/>
      <c r="H68" s="15" t="s">
        <v>124</v>
      </c>
      <c r="I68" s="16">
        <v>1</v>
      </c>
      <c r="J68" s="8"/>
      <c r="K68" s="8"/>
      <c r="L68" s="8"/>
    </row>
    <row r="69" spans="4:12" ht="15" customHeight="1">
      <c r="D69" s="8"/>
      <c r="E69" s="8"/>
      <c r="F69" s="8"/>
      <c r="G69" s="6"/>
      <c r="H69" s="15" t="s">
        <v>125</v>
      </c>
      <c r="I69" s="16">
        <v>1</v>
      </c>
      <c r="J69" s="8"/>
      <c r="K69" s="8"/>
      <c r="L69" s="8"/>
    </row>
    <row r="70" spans="4:12" s="56" customFormat="1" ht="15" customHeight="1">
      <c r="D70" s="8"/>
      <c r="E70" s="8"/>
      <c r="F70" s="8"/>
      <c r="G70" s="6"/>
      <c r="H70" s="15" t="s">
        <v>126</v>
      </c>
      <c r="I70" s="16">
        <v>1</v>
      </c>
      <c r="J70" s="8"/>
      <c r="K70" s="8"/>
      <c r="L70" s="8"/>
    </row>
    <row r="71" spans="4:12" ht="15" customHeight="1">
      <c r="D71" s="8"/>
      <c r="E71" s="8"/>
      <c r="F71" s="8"/>
      <c r="G71" s="6"/>
      <c r="H71" s="37" t="s">
        <v>127</v>
      </c>
      <c r="I71" s="38">
        <v>1</v>
      </c>
      <c r="J71" s="8"/>
      <c r="K71" s="8"/>
      <c r="L71" s="8"/>
    </row>
    <row r="72" spans="4:12" ht="15" customHeight="1">
      <c r="G72" s="6"/>
      <c r="H72" s="37" t="s">
        <v>128</v>
      </c>
      <c r="I72" s="38">
        <v>1</v>
      </c>
      <c r="J72" s="8"/>
      <c r="K72" s="8"/>
      <c r="L72" s="8"/>
    </row>
    <row r="73" spans="4:12" ht="15" customHeight="1">
      <c r="G73" s="6"/>
      <c r="H73" s="37" t="s">
        <v>129</v>
      </c>
      <c r="I73" s="38">
        <v>1</v>
      </c>
      <c r="J73" s="8"/>
      <c r="K73" s="8"/>
      <c r="L73" s="8"/>
    </row>
    <row r="74" spans="4:12" ht="15" customHeight="1">
      <c r="G74" s="6"/>
      <c r="H74" s="37" t="s">
        <v>130</v>
      </c>
      <c r="I74" s="38">
        <v>1</v>
      </c>
      <c r="J74" s="8"/>
      <c r="K74" s="8"/>
      <c r="L74" s="8"/>
    </row>
    <row r="75" spans="4:12" ht="15" customHeight="1">
      <c r="G75" s="6"/>
      <c r="H75" s="37" t="s">
        <v>123</v>
      </c>
      <c r="I75" s="38">
        <v>1</v>
      </c>
      <c r="J75" s="8"/>
      <c r="K75" s="8"/>
      <c r="L75" s="8"/>
    </row>
    <row r="76" spans="4:12" ht="15" customHeight="1">
      <c r="G76" s="6"/>
      <c r="H76" s="37" t="s">
        <v>131</v>
      </c>
      <c r="I76" s="38">
        <v>1</v>
      </c>
      <c r="J76" s="8"/>
      <c r="K76" s="8"/>
      <c r="L76" s="8"/>
    </row>
    <row r="77" spans="4:12" ht="15" customHeight="1" thickBot="1">
      <c r="H77" s="37" t="s">
        <v>132</v>
      </c>
      <c r="I77" s="38">
        <v>1</v>
      </c>
    </row>
    <row r="78" spans="4:12" ht="15" customHeight="1" thickBot="1">
      <c r="H78" s="319" t="s">
        <v>304</v>
      </c>
      <c r="I78" s="320">
        <f>SUM(I46:I77)</f>
        <v>31</v>
      </c>
    </row>
    <row r="79" spans="4:12" ht="15" customHeight="1"/>
    <row r="80" spans="4:12" ht="15" customHeight="1">
      <c r="H80" s="98"/>
    </row>
    <row r="81" spans="4:9" ht="15" customHeight="1"/>
    <row r="82" spans="4:9" ht="15" customHeight="1">
      <c r="D82" s="56"/>
      <c r="E82" s="56"/>
      <c r="F82" s="56"/>
    </row>
    <row r="83" spans="4:9" ht="15" customHeight="1"/>
    <row r="84" spans="4:9" ht="15" customHeight="1"/>
    <row r="85" spans="4:9" ht="15" customHeight="1"/>
    <row r="86" spans="4:9" ht="15" customHeight="1">
      <c r="D86" s="97"/>
      <c r="E86" s="97"/>
      <c r="F86" s="97"/>
    </row>
    <row r="87" spans="4:9" s="56" customFormat="1" ht="15" customHeight="1">
      <c r="D87" s="54"/>
      <c r="E87" s="54"/>
      <c r="F87" s="54"/>
      <c r="H87" s="54"/>
      <c r="I87" s="54"/>
    </row>
    <row r="88" spans="4:9" ht="15" customHeight="1"/>
    <row r="89" spans="4:9" ht="15" customHeight="1">
      <c r="H89" s="56"/>
      <c r="I89" s="56"/>
    </row>
    <row r="90" spans="4:9" ht="15" customHeight="1"/>
    <row r="91" spans="4:9" s="97" customFormat="1" ht="15" customHeight="1">
      <c r="D91" s="54"/>
      <c r="E91" s="54"/>
      <c r="F91" s="54"/>
      <c r="H91" s="54"/>
      <c r="I91" s="54"/>
    </row>
    <row r="92" spans="4:9" ht="15" customHeight="1"/>
    <row r="93" spans="4:9" ht="15" customHeight="1">
      <c r="H93" s="97"/>
      <c r="I93" s="97"/>
    </row>
    <row r="94" spans="4:9" ht="15" customHeight="1"/>
    <row r="95" spans="4:9" ht="15" customHeight="1"/>
    <row r="96" spans="4:9" ht="15" customHeight="1">
      <c r="D96" s="99"/>
    </row>
    <row r="97" ht="15" customHeight="1"/>
    <row r="98" ht="15" customHeight="1"/>
    <row r="99" ht="15" customHeight="1"/>
    <row r="100" ht="15" customHeight="1"/>
    <row r="101" ht="15" customHeight="1"/>
    <row r="102" ht="15" customHeight="1"/>
  </sheetData>
  <sheetProtection algorithmName="SHA-512" hashValue="Vyw3okoytrsoi78mFVc7/PzMt9Ozi612ULYbirSx6CYWdi3fUtAH8d27EW0sRVPaRqiZxhhGjDHN3VKrFWbcSQ==" saltValue="17p8nUb4/A5VIyn2QBr9fA==" spinCount="100000" sheet="1" formatCells="0" formatColumns="0" formatRows="0" insertColumns="0" insertRows="0" insertHyperlinks="0" deleteColumns="0" deleteRows="0" sort="0" autoFilter="0" pivotTables="0"/>
  <mergeCells count="4">
    <mergeCell ref="D19:E19"/>
    <mergeCell ref="D22:E22"/>
    <mergeCell ref="D24:E24"/>
    <mergeCell ref="A1:L1"/>
  </mergeCells>
  <phoneticPr fontId="3"/>
  <pageMargins left="0.7" right="0.7" top="0.75" bottom="0.75" header="0.3" footer="0.3"/>
  <pageSetup paperSize="9" scale="64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86"/>
  <sheetViews>
    <sheetView zoomScaleNormal="100" workbookViewId="0">
      <selection activeCell="J6" sqref="J6"/>
    </sheetView>
  </sheetViews>
  <sheetFormatPr defaultColWidth="8.25" defaultRowHeight="18"/>
  <cols>
    <col min="1" max="1" width="14.25" style="100" customWidth="1"/>
    <col min="2" max="2" width="20.75" style="100" customWidth="1"/>
    <col min="3" max="3" width="8.25" style="106" customWidth="1"/>
    <col min="4" max="4" width="21.25" style="100" customWidth="1"/>
    <col min="5" max="5" width="8.25" style="100" customWidth="1"/>
    <col min="6" max="255" width="8.25" style="100"/>
    <col min="256" max="256" width="14.25" style="100" customWidth="1"/>
    <col min="257" max="257" width="20.75" style="100" customWidth="1"/>
    <col min="258" max="258" width="8.25" style="100" customWidth="1"/>
    <col min="259" max="259" width="7.33203125" style="100" customWidth="1"/>
    <col min="260" max="261" width="8.25" style="100" customWidth="1"/>
    <col min="262" max="511" width="8.25" style="100"/>
    <col min="512" max="512" width="14.25" style="100" customWidth="1"/>
    <col min="513" max="513" width="20.75" style="100" customWidth="1"/>
    <col min="514" max="514" width="8.25" style="100" customWidth="1"/>
    <col min="515" max="515" width="7.33203125" style="100" customWidth="1"/>
    <col min="516" max="517" width="8.25" style="100" customWidth="1"/>
    <col min="518" max="767" width="8.25" style="100"/>
    <col min="768" max="768" width="14.25" style="100" customWidth="1"/>
    <col min="769" max="769" width="20.75" style="100" customWidth="1"/>
    <col min="770" max="770" width="8.25" style="100" customWidth="1"/>
    <col min="771" max="771" width="7.33203125" style="100" customWidth="1"/>
    <col min="772" max="773" width="8.25" style="100" customWidth="1"/>
    <col min="774" max="1023" width="8.25" style="100"/>
    <col min="1024" max="1024" width="14.25" style="100" customWidth="1"/>
    <col min="1025" max="1025" width="20.75" style="100" customWidth="1"/>
    <col min="1026" max="1026" width="8.25" style="100" customWidth="1"/>
    <col min="1027" max="1027" width="7.33203125" style="100" customWidth="1"/>
    <col min="1028" max="1029" width="8.25" style="100" customWidth="1"/>
    <col min="1030" max="1279" width="8.25" style="100"/>
    <col min="1280" max="1280" width="14.25" style="100" customWidth="1"/>
    <col min="1281" max="1281" width="20.75" style="100" customWidth="1"/>
    <col min="1282" max="1282" width="8.25" style="100" customWidth="1"/>
    <col min="1283" max="1283" width="7.33203125" style="100" customWidth="1"/>
    <col min="1284" max="1285" width="8.25" style="100" customWidth="1"/>
    <col min="1286" max="1535" width="8.25" style="100"/>
    <col min="1536" max="1536" width="14.25" style="100" customWidth="1"/>
    <col min="1537" max="1537" width="20.75" style="100" customWidth="1"/>
    <col min="1538" max="1538" width="8.25" style="100" customWidth="1"/>
    <col min="1539" max="1539" width="7.33203125" style="100" customWidth="1"/>
    <col min="1540" max="1541" width="8.25" style="100" customWidth="1"/>
    <col min="1542" max="1791" width="8.25" style="100"/>
    <col min="1792" max="1792" width="14.25" style="100" customWidth="1"/>
    <col min="1793" max="1793" width="20.75" style="100" customWidth="1"/>
    <col min="1794" max="1794" width="8.25" style="100" customWidth="1"/>
    <col min="1795" max="1795" width="7.33203125" style="100" customWidth="1"/>
    <col min="1796" max="1797" width="8.25" style="100" customWidth="1"/>
    <col min="1798" max="2047" width="8.25" style="100"/>
    <col min="2048" max="2048" width="14.25" style="100" customWidth="1"/>
    <col min="2049" max="2049" width="20.75" style="100" customWidth="1"/>
    <col min="2050" max="2050" width="8.25" style="100" customWidth="1"/>
    <col min="2051" max="2051" width="7.33203125" style="100" customWidth="1"/>
    <col min="2052" max="2053" width="8.25" style="100" customWidth="1"/>
    <col min="2054" max="2303" width="8.25" style="100"/>
    <col min="2304" max="2304" width="14.25" style="100" customWidth="1"/>
    <col min="2305" max="2305" width="20.75" style="100" customWidth="1"/>
    <col min="2306" max="2306" width="8.25" style="100" customWidth="1"/>
    <col min="2307" max="2307" width="7.33203125" style="100" customWidth="1"/>
    <col min="2308" max="2309" width="8.25" style="100" customWidth="1"/>
    <col min="2310" max="2559" width="8.25" style="100"/>
    <col min="2560" max="2560" width="14.25" style="100" customWidth="1"/>
    <col min="2561" max="2561" width="20.75" style="100" customWidth="1"/>
    <col min="2562" max="2562" width="8.25" style="100" customWidth="1"/>
    <col min="2563" max="2563" width="7.33203125" style="100" customWidth="1"/>
    <col min="2564" max="2565" width="8.25" style="100" customWidth="1"/>
    <col min="2566" max="2815" width="8.25" style="100"/>
    <col min="2816" max="2816" width="14.25" style="100" customWidth="1"/>
    <col min="2817" max="2817" width="20.75" style="100" customWidth="1"/>
    <col min="2818" max="2818" width="8.25" style="100" customWidth="1"/>
    <col min="2819" max="2819" width="7.33203125" style="100" customWidth="1"/>
    <col min="2820" max="2821" width="8.25" style="100" customWidth="1"/>
    <col min="2822" max="3071" width="8.25" style="100"/>
    <col min="3072" max="3072" width="14.25" style="100" customWidth="1"/>
    <col min="3073" max="3073" width="20.75" style="100" customWidth="1"/>
    <col min="3074" max="3074" width="8.25" style="100" customWidth="1"/>
    <col min="3075" max="3075" width="7.33203125" style="100" customWidth="1"/>
    <col min="3076" max="3077" width="8.25" style="100" customWidth="1"/>
    <col min="3078" max="3327" width="8.25" style="100"/>
    <col min="3328" max="3328" width="14.25" style="100" customWidth="1"/>
    <col min="3329" max="3329" width="20.75" style="100" customWidth="1"/>
    <col min="3330" max="3330" width="8.25" style="100" customWidth="1"/>
    <col min="3331" max="3331" width="7.33203125" style="100" customWidth="1"/>
    <col min="3332" max="3333" width="8.25" style="100" customWidth="1"/>
    <col min="3334" max="3583" width="8.25" style="100"/>
    <col min="3584" max="3584" width="14.25" style="100" customWidth="1"/>
    <col min="3585" max="3585" width="20.75" style="100" customWidth="1"/>
    <col min="3586" max="3586" width="8.25" style="100" customWidth="1"/>
    <col min="3587" max="3587" width="7.33203125" style="100" customWidth="1"/>
    <col min="3588" max="3589" width="8.25" style="100" customWidth="1"/>
    <col min="3590" max="3839" width="8.25" style="100"/>
    <col min="3840" max="3840" width="14.25" style="100" customWidth="1"/>
    <col min="3841" max="3841" width="20.75" style="100" customWidth="1"/>
    <col min="3842" max="3842" width="8.25" style="100" customWidth="1"/>
    <col min="3843" max="3843" width="7.33203125" style="100" customWidth="1"/>
    <col min="3844" max="3845" width="8.25" style="100" customWidth="1"/>
    <col min="3846" max="4095" width="8.25" style="100"/>
    <col min="4096" max="4096" width="14.25" style="100" customWidth="1"/>
    <col min="4097" max="4097" width="20.75" style="100" customWidth="1"/>
    <col min="4098" max="4098" width="8.25" style="100" customWidth="1"/>
    <col min="4099" max="4099" width="7.33203125" style="100" customWidth="1"/>
    <col min="4100" max="4101" width="8.25" style="100" customWidth="1"/>
    <col min="4102" max="4351" width="8.25" style="100"/>
    <col min="4352" max="4352" width="14.25" style="100" customWidth="1"/>
    <col min="4353" max="4353" width="20.75" style="100" customWidth="1"/>
    <col min="4354" max="4354" width="8.25" style="100" customWidth="1"/>
    <col min="4355" max="4355" width="7.33203125" style="100" customWidth="1"/>
    <col min="4356" max="4357" width="8.25" style="100" customWidth="1"/>
    <col min="4358" max="4607" width="8.25" style="100"/>
    <col min="4608" max="4608" width="14.25" style="100" customWidth="1"/>
    <col min="4609" max="4609" width="20.75" style="100" customWidth="1"/>
    <col min="4610" max="4610" width="8.25" style="100" customWidth="1"/>
    <col min="4611" max="4611" width="7.33203125" style="100" customWidth="1"/>
    <col min="4612" max="4613" width="8.25" style="100" customWidth="1"/>
    <col min="4614" max="4863" width="8.25" style="100"/>
    <col min="4864" max="4864" width="14.25" style="100" customWidth="1"/>
    <col min="4865" max="4865" width="20.75" style="100" customWidth="1"/>
    <col min="4866" max="4866" width="8.25" style="100" customWidth="1"/>
    <col min="4867" max="4867" width="7.33203125" style="100" customWidth="1"/>
    <col min="4868" max="4869" width="8.25" style="100" customWidth="1"/>
    <col min="4870" max="5119" width="8.25" style="100"/>
    <col min="5120" max="5120" width="14.25" style="100" customWidth="1"/>
    <col min="5121" max="5121" width="20.75" style="100" customWidth="1"/>
    <col min="5122" max="5122" width="8.25" style="100" customWidth="1"/>
    <col min="5123" max="5123" width="7.33203125" style="100" customWidth="1"/>
    <col min="5124" max="5125" width="8.25" style="100" customWidth="1"/>
    <col min="5126" max="5375" width="8.25" style="100"/>
    <col min="5376" max="5376" width="14.25" style="100" customWidth="1"/>
    <col min="5377" max="5377" width="20.75" style="100" customWidth="1"/>
    <col min="5378" max="5378" width="8.25" style="100" customWidth="1"/>
    <col min="5379" max="5379" width="7.33203125" style="100" customWidth="1"/>
    <col min="5380" max="5381" width="8.25" style="100" customWidth="1"/>
    <col min="5382" max="5631" width="8.25" style="100"/>
    <col min="5632" max="5632" width="14.25" style="100" customWidth="1"/>
    <col min="5633" max="5633" width="20.75" style="100" customWidth="1"/>
    <col min="5634" max="5634" width="8.25" style="100" customWidth="1"/>
    <col min="5635" max="5635" width="7.33203125" style="100" customWidth="1"/>
    <col min="5636" max="5637" width="8.25" style="100" customWidth="1"/>
    <col min="5638" max="5887" width="8.25" style="100"/>
    <col min="5888" max="5888" width="14.25" style="100" customWidth="1"/>
    <col min="5889" max="5889" width="20.75" style="100" customWidth="1"/>
    <col min="5890" max="5890" width="8.25" style="100" customWidth="1"/>
    <col min="5891" max="5891" width="7.33203125" style="100" customWidth="1"/>
    <col min="5892" max="5893" width="8.25" style="100" customWidth="1"/>
    <col min="5894" max="6143" width="8.25" style="100"/>
    <col min="6144" max="6144" width="14.25" style="100" customWidth="1"/>
    <col min="6145" max="6145" width="20.75" style="100" customWidth="1"/>
    <col min="6146" max="6146" width="8.25" style="100" customWidth="1"/>
    <col min="6147" max="6147" width="7.33203125" style="100" customWidth="1"/>
    <col min="6148" max="6149" width="8.25" style="100" customWidth="1"/>
    <col min="6150" max="6399" width="8.25" style="100"/>
    <col min="6400" max="6400" width="14.25" style="100" customWidth="1"/>
    <col min="6401" max="6401" width="20.75" style="100" customWidth="1"/>
    <col min="6402" max="6402" width="8.25" style="100" customWidth="1"/>
    <col min="6403" max="6403" width="7.33203125" style="100" customWidth="1"/>
    <col min="6404" max="6405" width="8.25" style="100" customWidth="1"/>
    <col min="6406" max="6655" width="8.25" style="100"/>
    <col min="6656" max="6656" width="14.25" style="100" customWidth="1"/>
    <col min="6657" max="6657" width="20.75" style="100" customWidth="1"/>
    <col min="6658" max="6658" width="8.25" style="100" customWidth="1"/>
    <col min="6659" max="6659" width="7.33203125" style="100" customWidth="1"/>
    <col min="6660" max="6661" width="8.25" style="100" customWidth="1"/>
    <col min="6662" max="6911" width="8.25" style="100"/>
    <col min="6912" max="6912" width="14.25" style="100" customWidth="1"/>
    <col min="6913" max="6913" width="20.75" style="100" customWidth="1"/>
    <col min="6914" max="6914" width="8.25" style="100" customWidth="1"/>
    <col min="6915" max="6915" width="7.33203125" style="100" customWidth="1"/>
    <col min="6916" max="6917" width="8.25" style="100" customWidth="1"/>
    <col min="6918" max="7167" width="8.25" style="100"/>
    <col min="7168" max="7168" width="14.25" style="100" customWidth="1"/>
    <col min="7169" max="7169" width="20.75" style="100" customWidth="1"/>
    <col min="7170" max="7170" width="8.25" style="100" customWidth="1"/>
    <col min="7171" max="7171" width="7.33203125" style="100" customWidth="1"/>
    <col min="7172" max="7173" width="8.25" style="100" customWidth="1"/>
    <col min="7174" max="7423" width="8.25" style="100"/>
    <col min="7424" max="7424" width="14.25" style="100" customWidth="1"/>
    <col min="7425" max="7425" width="20.75" style="100" customWidth="1"/>
    <col min="7426" max="7426" width="8.25" style="100" customWidth="1"/>
    <col min="7427" max="7427" width="7.33203125" style="100" customWidth="1"/>
    <col min="7428" max="7429" width="8.25" style="100" customWidth="1"/>
    <col min="7430" max="7679" width="8.25" style="100"/>
    <col min="7680" max="7680" width="14.25" style="100" customWidth="1"/>
    <col min="7681" max="7681" width="20.75" style="100" customWidth="1"/>
    <col min="7682" max="7682" width="8.25" style="100" customWidth="1"/>
    <col min="7683" max="7683" width="7.33203125" style="100" customWidth="1"/>
    <col min="7684" max="7685" width="8.25" style="100" customWidth="1"/>
    <col min="7686" max="7935" width="8.25" style="100"/>
    <col min="7936" max="7936" width="14.25" style="100" customWidth="1"/>
    <col min="7937" max="7937" width="20.75" style="100" customWidth="1"/>
    <col min="7938" max="7938" width="8.25" style="100" customWidth="1"/>
    <col min="7939" max="7939" width="7.33203125" style="100" customWidth="1"/>
    <col min="7940" max="7941" width="8.25" style="100" customWidth="1"/>
    <col min="7942" max="8191" width="8.25" style="100"/>
    <col min="8192" max="8192" width="14.25" style="100" customWidth="1"/>
    <col min="8193" max="8193" width="20.75" style="100" customWidth="1"/>
    <col min="8194" max="8194" width="8.25" style="100" customWidth="1"/>
    <col min="8195" max="8195" width="7.33203125" style="100" customWidth="1"/>
    <col min="8196" max="8197" width="8.25" style="100" customWidth="1"/>
    <col min="8198" max="8447" width="8.25" style="100"/>
    <col min="8448" max="8448" width="14.25" style="100" customWidth="1"/>
    <col min="8449" max="8449" width="20.75" style="100" customWidth="1"/>
    <col min="8450" max="8450" width="8.25" style="100" customWidth="1"/>
    <col min="8451" max="8451" width="7.33203125" style="100" customWidth="1"/>
    <col min="8452" max="8453" width="8.25" style="100" customWidth="1"/>
    <col min="8454" max="8703" width="8.25" style="100"/>
    <col min="8704" max="8704" width="14.25" style="100" customWidth="1"/>
    <col min="8705" max="8705" width="20.75" style="100" customWidth="1"/>
    <col min="8706" max="8706" width="8.25" style="100" customWidth="1"/>
    <col min="8707" max="8707" width="7.33203125" style="100" customWidth="1"/>
    <col min="8708" max="8709" width="8.25" style="100" customWidth="1"/>
    <col min="8710" max="8959" width="8.25" style="100"/>
    <col min="8960" max="8960" width="14.25" style="100" customWidth="1"/>
    <col min="8961" max="8961" width="20.75" style="100" customWidth="1"/>
    <col min="8962" max="8962" width="8.25" style="100" customWidth="1"/>
    <col min="8963" max="8963" width="7.33203125" style="100" customWidth="1"/>
    <col min="8964" max="8965" width="8.25" style="100" customWidth="1"/>
    <col min="8966" max="9215" width="8.25" style="100"/>
    <col min="9216" max="9216" width="14.25" style="100" customWidth="1"/>
    <col min="9217" max="9217" width="20.75" style="100" customWidth="1"/>
    <col min="9218" max="9218" width="8.25" style="100" customWidth="1"/>
    <col min="9219" max="9219" width="7.33203125" style="100" customWidth="1"/>
    <col min="9220" max="9221" width="8.25" style="100" customWidth="1"/>
    <col min="9222" max="9471" width="8.25" style="100"/>
    <col min="9472" max="9472" width="14.25" style="100" customWidth="1"/>
    <col min="9473" max="9473" width="20.75" style="100" customWidth="1"/>
    <col min="9474" max="9474" width="8.25" style="100" customWidth="1"/>
    <col min="9475" max="9475" width="7.33203125" style="100" customWidth="1"/>
    <col min="9476" max="9477" width="8.25" style="100" customWidth="1"/>
    <col min="9478" max="9727" width="8.25" style="100"/>
    <col min="9728" max="9728" width="14.25" style="100" customWidth="1"/>
    <col min="9729" max="9729" width="20.75" style="100" customWidth="1"/>
    <col min="9730" max="9730" width="8.25" style="100" customWidth="1"/>
    <col min="9731" max="9731" width="7.33203125" style="100" customWidth="1"/>
    <col min="9732" max="9733" width="8.25" style="100" customWidth="1"/>
    <col min="9734" max="9983" width="8.25" style="100"/>
    <col min="9984" max="9984" width="14.25" style="100" customWidth="1"/>
    <col min="9985" max="9985" width="20.75" style="100" customWidth="1"/>
    <col min="9986" max="9986" width="8.25" style="100" customWidth="1"/>
    <col min="9987" max="9987" width="7.33203125" style="100" customWidth="1"/>
    <col min="9988" max="9989" width="8.25" style="100" customWidth="1"/>
    <col min="9990" max="10239" width="8.25" style="100"/>
    <col min="10240" max="10240" width="14.25" style="100" customWidth="1"/>
    <col min="10241" max="10241" width="20.75" style="100" customWidth="1"/>
    <col min="10242" max="10242" width="8.25" style="100" customWidth="1"/>
    <col min="10243" max="10243" width="7.33203125" style="100" customWidth="1"/>
    <col min="10244" max="10245" width="8.25" style="100" customWidth="1"/>
    <col min="10246" max="10495" width="8.25" style="100"/>
    <col min="10496" max="10496" width="14.25" style="100" customWidth="1"/>
    <col min="10497" max="10497" width="20.75" style="100" customWidth="1"/>
    <col min="10498" max="10498" width="8.25" style="100" customWidth="1"/>
    <col min="10499" max="10499" width="7.33203125" style="100" customWidth="1"/>
    <col min="10500" max="10501" width="8.25" style="100" customWidth="1"/>
    <col min="10502" max="10751" width="8.25" style="100"/>
    <col min="10752" max="10752" width="14.25" style="100" customWidth="1"/>
    <col min="10753" max="10753" width="20.75" style="100" customWidth="1"/>
    <col min="10754" max="10754" width="8.25" style="100" customWidth="1"/>
    <col min="10755" max="10755" width="7.33203125" style="100" customWidth="1"/>
    <col min="10756" max="10757" width="8.25" style="100" customWidth="1"/>
    <col min="10758" max="11007" width="8.25" style="100"/>
    <col min="11008" max="11008" width="14.25" style="100" customWidth="1"/>
    <col min="11009" max="11009" width="20.75" style="100" customWidth="1"/>
    <col min="11010" max="11010" width="8.25" style="100" customWidth="1"/>
    <col min="11011" max="11011" width="7.33203125" style="100" customWidth="1"/>
    <col min="11012" max="11013" width="8.25" style="100" customWidth="1"/>
    <col min="11014" max="11263" width="8.25" style="100"/>
    <col min="11264" max="11264" width="14.25" style="100" customWidth="1"/>
    <col min="11265" max="11265" width="20.75" style="100" customWidth="1"/>
    <col min="11266" max="11266" width="8.25" style="100" customWidth="1"/>
    <col min="11267" max="11267" width="7.33203125" style="100" customWidth="1"/>
    <col min="11268" max="11269" width="8.25" style="100" customWidth="1"/>
    <col min="11270" max="11519" width="8.25" style="100"/>
    <col min="11520" max="11520" width="14.25" style="100" customWidth="1"/>
    <col min="11521" max="11521" width="20.75" style="100" customWidth="1"/>
    <col min="11522" max="11522" width="8.25" style="100" customWidth="1"/>
    <col min="11523" max="11523" width="7.33203125" style="100" customWidth="1"/>
    <col min="11524" max="11525" width="8.25" style="100" customWidth="1"/>
    <col min="11526" max="11775" width="8.25" style="100"/>
    <col min="11776" max="11776" width="14.25" style="100" customWidth="1"/>
    <col min="11777" max="11777" width="20.75" style="100" customWidth="1"/>
    <col min="11778" max="11778" width="8.25" style="100" customWidth="1"/>
    <col min="11779" max="11779" width="7.33203125" style="100" customWidth="1"/>
    <col min="11780" max="11781" width="8.25" style="100" customWidth="1"/>
    <col min="11782" max="12031" width="8.25" style="100"/>
    <col min="12032" max="12032" width="14.25" style="100" customWidth="1"/>
    <col min="12033" max="12033" width="20.75" style="100" customWidth="1"/>
    <col min="12034" max="12034" width="8.25" style="100" customWidth="1"/>
    <col min="12035" max="12035" width="7.33203125" style="100" customWidth="1"/>
    <col min="12036" max="12037" width="8.25" style="100" customWidth="1"/>
    <col min="12038" max="12287" width="8.25" style="100"/>
    <col min="12288" max="12288" width="14.25" style="100" customWidth="1"/>
    <col min="12289" max="12289" width="20.75" style="100" customWidth="1"/>
    <col min="12290" max="12290" width="8.25" style="100" customWidth="1"/>
    <col min="12291" max="12291" width="7.33203125" style="100" customWidth="1"/>
    <col min="12292" max="12293" width="8.25" style="100" customWidth="1"/>
    <col min="12294" max="12543" width="8.25" style="100"/>
    <col min="12544" max="12544" width="14.25" style="100" customWidth="1"/>
    <col min="12545" max="12545" width="20.75" style="100" customWidth="1"/>
    <col min="12546" max="12546" width="8.25" style="100" customWidth="1"/>
    <col min="12547" max="12547" width="7.33203125" style="100" customWidth="1"/>
    <col min="12548" max="12549" width="8.25" style="100" customWidth="1"/>
    <col min="12550" max="12799" width="8.25" style="100"/>
    <col min="12800" max="12800" width="14.25" style="100" customWidth="1"/>
    <col min="12801" max="12801" width="20.75" style="100" customWidth="1"/>
    <col min="12802" max="12802" width="8.25" style="100" customWidth="1"/>
    <col min="12803" max="12803" width="7.33203125" style="100" customWidth="1"/>
    <col min="12804" max="12805" width="8.25" style="100" customWidth="1"/>
    <col min="12806" max="13055" width="8.25" style="100"/>
    <col min="13056" max="13056" width="14.25" style="100" customWidth="1"/>
    <col min="13057" max="13057" width="20.75" style="100" customWidth="1"/>
    <col min="13058" max="13058" width="8.25" style="100" customWidth="1"/>
    <col min="13059" max="13059" width="7.33203125" style="100" customWidth="1"/>
    <col min="13060" max="13061" width="8.25" style="100" customWidth="1"/>
    <col min="13062" max="13311" width="8.25" style="100"/>
    <col min="13312" max="13312" width="14.25" style="100" customWidth="1"/>
    <col min="13313" max="13313" width="20.75" style="100" customWidth="1"/>
    <col min="13314" max="13314" width="8.25" style="100" customWidth="1"/>
    <col min="13315" max="13315" width="7.33203125" style="100" customWidth="1"/>
    <col min="13316" max="13317" width="8.25" style="100" customWidth="1"/>
    <col min="13318" max="13567" width="8.25" style="100"/>
    <col min="13568" max="13568" width="14.25" style="100" customWidth="1"/>
    <col min="13569" max="13569" width="20.75" style="100" customWidth="1"/>
    <col min="13570" max="13570" width="8.25" style="100" customWidth="1"/>
    <col min="13571" max="13571" width="7.33203125" style="100" customWidth="1"/>
    <col min="13572" max="13573" width="8.25" style="100" customWidth="1"/>
    <col min="13574" max="13823" width="8.25" style="100"/>
    <col min="13824" max="13824" width="14.25" style="100" customWidth="1"/>
    <col min="13825" max="13825" width="20.75" style="100" customWidth="1"/>
    <col min="13826" max="13826" width="8.25" style="100" customWidth="1"/>
    <col min="13827" max="13827" width="7.33203125" style="100" customWidth="1"/>
    <col min="13828" max="13829" width="8.25" style="100" customWidth="1"/>
    <col min="13830" max="14079" width="8.25" style="100"/>
    <col min="14080" max="14080" width="14.25" style="100" customWidth="1"/>
    <col min="14081" max="14081" width="20.75" style="100" customWidth="1"/>
    <col min="14082" max="14082" width="8.25" style="100" customWidth="1"/>
    <col min="14083" max="14083" width="7.33203125" style="100" customWidth="1"/>
    <col min="14084" max="14085" width="8.25" style="100" customWidth="1"/>
    <col min="14086" max="14335" width="8.25" style="100"/>
    <col min="14336" max="14336" width="14.25" style="100" customWidth="1"/>
    <col min="14337" max="14337" width="20.75" style="100" customWidth="1"/>
    <col min="14338" max="14338" width="8.25" style="100" customWidth="1"/>
    <col min="14339" max="14339" width="7.33203125" style="100" customWidth="1"/>
    <col min="14340" max="14341" width="8.25" style="100" customWidth="1"/>
    <col min="14342" max="14591" width="8.25" style="100"/>
    <col min="14592" max="14592" width="14.25" style="100" customWidth="1"/>
    <col min="14593" max="14593" width="20.75" style="100" customWidth="1"/>
    <col min="14594" max="14594" width="8.25" style="100" customWidth="1"/>
    <col min="14595" max="14595" width="7.33203125" style="100" customWidth="1"/>
    <col min="14596" max="14597" width="8.25" style="100" customWidth="1"/>
    <col min="14598" max="14847" width="8.25" style="100"/>
    <col min="14848" max="14848" width="14.25" style="100" customWidth="1"/>
    <col min="14849" max="14849" width="20.75" style="100" customWidth="1"/>
    <col min="14850" max="14850" width="8.25" style="100" customWidth="1"/>
    <col min="14851" max="14851" width="7.33203125" style="100" customWidth="1"/>
    <col min="14852" max="14853" width="8.25" style="100" customWidth="1"/>
    <col min="14854" max="15103" width="8.25" style="100"/>
    <col min="15104" max="15104" width="14.25" style="100" customWidth="1"/>
    <col min="15105" max="15105" width="20.75" style="100" customWidth="1"/>
    <col min="15106" max="15106" width="8.25" style="100" customWidth="1"/>
    <col min="15107" max="15107" width="7.33203125" style="100" customWidth="1"/>
    <col min="15108" max="15109" width="8.25" style="100" customWidth="1"/>
    <col min="15110" max="15359" width="8.25" style="100"/>
    <col min="15360" max="15360" width="14.25" style="100" customWidth="1"/>
    <col min="15361" max="15361" width="20.75" style="100" customWidth="1"/>
    <col min="15362" max="15362" width="8.25" style="100" customWidth="1"/>
    <col min="15363" max="15363" width="7.33203125" style="100" customWidth="1"/>
    <col min="15364" max="15365" width="8.25" style="100" customWidth="1"/>
    <col min="15366" max="15615" width="8.25" style="100"/>
    <col min="15616" max="15616" width="14.25" style="100" customWidth="1"/>
    <col min="15617" max="15617" width="20.75" style="100" customWidth="1"/>
    <col min="15618" max="15618" width="8.25" style="100" customWidth="1"/>
    <col min="15619" max="15619" width="7.33203125" style="100" customWidth="1"/>
    <col min="15620" max="15621" width="8.25" style="100" customWidth="1"/>
    <col min="15622" max="15871" width="8.25" style="100"/>
    <col min="15872" max="15872" width="14.25" style="100" customWidth="1"/>
    <col min="15873" max="15873" width="20.75" style="100" customWidth="1"/>
    <col min="15874" max="15874" width="8.25" style="100" customWidth="1"/>
    <col min="15875" max="15875" width="7.33203125" style="100" customWidth="1"/>
    <col min="15876" max="15877" width="8.25" style="100" customWidth="1"/>
    <col min="15878" max="16127" width="8.25" style="100"/>
    <col min="16128" max="16128" width="14.25" style="100" customWidth="1"/>
    <col min="16129" max="16129" width="20.75" style="100" customWidth="1"/>
    <col min="16130" max="16130" width="8.25" style="100" customWidth="1"/>
    <col min="16131" max="16131" width="7.33203125" style="100" customWidth="1"/>
    <col min="16132" max="16133" width="8.25" style="100" customWidth="1"/>
    <col min="16134" max="16384" width="8.25" style="100"/>
  </cols>
  <sheetData>
    <row r="1" spans="1:4" ht="21" customHeight="1">
      <c r="A1" s="1" t="s">
        <v>171</v>
      </c>
      <c r="B1" s="2"/>
      <c r="C1" s="3"/>
      <c r="D1" s="4"/>
    </row>
    <row r="2" spans="1:4" s="101" customFormat="1" ht="13.5" customHeight="1">
      <c r="C2" s="102"/>
    </row>
    <row r="3" spans="1:4" ht="13.5" customHeight="1">
      <c r="A3" s="475" t="s">
        <v>309</v>
      </c>
      <c r="B3" s="408" t="s">
        <v>154</v>
      </c>
      <c r="C3" s="409" t="s">
        <v>2</v>
      </c>
    </row>
    <row r="4" spans="1:4" ht="13.5" customHeight="1">
      <c r="A4" s="476"/>
      <c r="B4" s="407" t="s">
        <v>169</v>
      </c>
      <c r="C4" s="338">
        <v>26500</v>
      </c>
      <c r="D4" s="104"/>
    </row>
    <row r="5" spans="1:4" ht="13.5" customHeight="1">
      <c r="A5" s="476"/>
      <c r="B5" s="336" t="s">
        <v>146</v>
      </c>
      <c r="C5" s="339">
        <v>20</v>
      </c>
      <c r="D5" s="105"/>
    </row>
    <row r="6" spans="1:4" ht="13.5" customHeight="1">
      <c r="A6" s="476"/>
      <c r="B6" s="336" t="s">
        <v>147</v>
      </c>
      <c r="C6" s="339">
        <v>20</v>
      </c>
      <c r="D6" s="105"/>
    </row>
    <row r="7" spans="1:4" ht="13.5" customHeight="1">
      <c r="A7" s="476"/>
      <c r="B7" s="336" t="s">
        <v>148</v>
      </c>
      <c r="C7" s="339">
        <v>50</v>
      </c>
    </row>
    <row r="8" spans="1:4" ht="13.5" customHeight="1" thickBot="1">
      <c r="A8" s="476"/>
      <c r="B8" s="337" t="s">
        <v>149</v>
      </c>
      <c r="C8" s="340">
        <v>100</v>
      </c>
    </row>
    <row r="9" spans="1:4" ht="20.149999999999999" customHeight="1" thickBot="1">
      <c r="A9" s="474" t="s">
        <v>308</v>
      </c>
      <c r="B9" s="477"/>
      <c r="C9" s="411">
        <f>SUM(C4:C8)</f>
        <v>26690</v>
      </c>
    </row>
    <row r="10" spans="1:4" ht="13.5" customHeight="1">
      <c r="A10" s="343"/>
      <c r="B10" s="343"/>
      <c r="C10" s="410"/>
      <c r="D10" s="103"/>
    </row>
    <row r="11" spans="1:4" ht="13.5" customHeight="1">
      <c r="A11" s="475" t="s">
        <v>310</v>
      </c>
      <c r="B11" s="408" t="s">
        <v>154</v>
      </c>
      <c r="C11" s="409" t="s">
        <v>2</v>
      </c>
    </row>
    <row r="12" spans="1:4" ht="13.5" customHeight="1">
      <c r="A12" s="476"/>
      <c r="B12" s="107" t="s">
        <v>155</v>
      </c>
      <c r="C12" s="341">
        <v>1900</v>
      </c>
    </row>
    <row r="13" spans="1:4" ht="13.5" customHeight="1">
      <c r="A13" s="476"/>
      <c r="B13" s="107" t="s">
        <v>156</v>
      </c>
      <c r="C13" s="341">
        <v>300</v>
      </c>
    </row>
    <row r="14" spans="1:4" ht="13.5" customHeight="1">
      <c r="A14" s="476"/>
      <c r="B14" s="107" t="s">
        <v>157</v>
      </c>
      <c r="C14" s="341">
        <v>550</v>
      </c>
    </row>
    <row r="15" spans="1:4" ht="13.5" customHeight="1">
      <c r="A15" s="476"/>
      <c r="B15" s="107" t="s">
        <v>158</v>
      </c>
      <c r="C15" s="341">
        <v>150</v>
      </c>
    </row>
    <row r="16" spans="1:4" ht="13.5" customHeight="1">
      <c r="A16" s="476"/>
      <c r="B16" s="107" t="s">
        <v>159</v>
      </c>
      <c r="C16" s="341">
        <v>350</v>
      </c>
    </row>
    <row r="17" spans="1:3" ht="13.5" customHeight="1">
      <c r="A17" s="476"/>
      <c r="B17" s="107" t="s">
        <v>12</v>
      </c>
      <c r="C17" s="341">
        <v>950</v>
      </c>
    </row>
    <row r="18" spans="1:3" ht="13.5" customHeight="1">
      <c r="A18" s="476"/>
      <c r="B18" s="107" t="s">
        <v>170</v>
      </c>
      <c r="C18" s="341">
        <v>0</v>
      </c>
    </row>
    <row r="19" spans="1:3" ht="13.5" customHeight="1">
      <c r="A19" s="476"/>
      <c r="B19" s="107" t="s">
        <v>160</v>
      </c>
      <c r="C19" s="341">
        <v>250</v>
      </c>
    </row>
    <row r="20" spans="1:3" ht="13.5" customHeight="1">
      <c r="A20" s="476"/>
      <c r="B20" s="107" t="s">
        <v>161</v>
      </c>
      <c r="C20" s="341">
        <v>350</v>
      </c>
    </row>
    <row r="21" spans="1:3" ht="13.5" customHeight="1">
      <c r="A21" s="476"/>
      <c r="B21" s="107" t="s">
        <v>162</v>
      </c>
      <c r="C21" s="341">
        <v>250</v>
      </c>
    </row>
    <row r="22" spans="1:3" ht="13.5" customHeight="1">
      <c r="A22" s="476"/>
      <c r="B22" s="107" t="s">
        <v>163</v>
      </c>
      <c r="C22" s="341">
        <v>950</v>
      </c>
    </row>
    <row r="23" spans="1:3" ht="13.5" customHeight="1">
      <c r="A23" s="476"/>
      <c r="B23" s="107" t="s">
        <v>164</v>
      </c>
      <c r="C23" s="341">
        <v>550</v>
      </c>
    </row>
    <row r="24" spans="1:3" ht="13.5" customHeight="1">
      <c r="A24" s="476"/>
      <c r="B24" s="107" t="s">
        <v>165</v>
      </c>
      <c r="C24" s="341">
        <v>900</v>
      </c>
    </row>
    <row r="25" spans="1:3" ht="13.5" customHeight="1">
      <c r="A25" s="476"/>
      <c r="B25" s="107" t="s">
        <v>166</v>
      </c>
      <c r="C25" s="341">
        <v>1900</v>
      </c>
    </row>
    <row r="26" spans="1:3" ht="13.5" customHeight="1">
      <c r="A26" s="476"/>
      <c r="B26" s="107" t="s">
        <v>167</v>
      </c>
      <c r="C26" s="341">
        <v>600</v>
      </c>
    </row>
    <row r="27" spans="1:3" ht="13.5" customHeight="1" thickBot="1">
      <c r="A27" s="478"/>
      <c r="B27" s="108" t="s">
        <v>168</v>
      </c>
      <c r="C27" s="342">
        <v>200</v>
      </c>
    </row>
    <row r="28" spans="1:3" ht="20.149999999999999" customHeight="1" thickBot="1">
      <c r="A28" s="473" t="s">
        <v>308</v>
      </c>
      <c r="B28" s="474"/>
      <c r="C28" s="412">
        <f>SUM(C12:C27)</f>
        <v>10150</v>
      </c>
    </row>
    <row r="29" spans="1:3" ht="11.25" customHeight="1" thickBot="1">
      <c r="A29" s="413"/>
      <c r="B29" s="413"/>
      <c r="C29" s="414"/>
    </row>
    <row r="30" spans="1:3" ht="22.5" customHeight="1" thickBot="1">
      <c r="A30" s="479" t="s">
        <v>311</v>
      </c>
      <c r="B30" s="480"/>
      <c r="C30" s="412">
        <f>C9+C28</f>
        <v>36840</v>
      </c>
    </row>
    <row r="31" spans="1:3" ht="13.5" customHeight="1">
      <c r="A31" s="345" t="s">
        <v>306</v>
      </c>
      <c r="B31" s="346"/>
      <c r="C31" s="344"/>
    </row>
    <row r="32" spans="1:3" ht="13.5" customHeight="1">
      <c r="B32" s="111"/>
    </row>
    <row r="33" spans="2:4" ht="13.5" customHeight="1">
      <c r="B33" s="110"/>
    </row>
    <row r="34" spans="2:4" ht="13.5" customHeight="1">
      <c r="B34" s="109"/>
    </row>
    <row r="35" spans="2:4" ht="13.5" customHeight="1">
      <c r="B35" s="110"/>
    </row>
    <row r="36" spans="2:4" ht="13.5" customHeight="1">
      <c r="B36" s="110"/>
    </row>
    <row r="37" spans="2:4" ht="13.5" customHeight="1">
      <c r="B37" s="111"/>
    </row>
    <row r="38" spans="2:4" ht="13.5" customHeight="1">
      <c r="B38" s="109"/>
    </row>
    <row r="39" spans="2:4" ht="13.5" customHeight="1">
      <c r="B39" s="110"/>
    </row>
    <row r="40" spans="2:4" ht="13.5" customHeight="1">
      <c r="B40" s="110"/>
    </row>
    <row r="41" spans="2:4" ht="13.5" customHeight="1">
      <c r="B41" s="110"/>
    </row>
    <row r="42" spans="2:4" ht="13.5" customHeight="1">
      <c r="B42" s="110"/>
    </row>
    <row r="43" spans="2:4" ht="13.5" customHeight="1">
      <c r="D43" s="112"/>
    </row>
    <row r="44" spans="2:4" ht="13.5" customHeight="1">
      <c r="B44" s="113" ph="1"/>
    </row>
    <row r="45" spans="2:4" ht="24.5">
      <c r="B45" s="100" ph="1"/>
    </row>
    <row r="46" spans="2:4" ht="24.5">
      <c r="B46" s="100" ph="1"/>
    </row>
    <row r="47" spans="2:4" ht="24.5">
      <c r="B47" s="100" ph="1"/>
    </row>
    <row r="48" spans="2:4" ht="24.5">
      <c r="B48" s="100" ph="1"/>
    </row>
    <row r="72" spans="2:2" ht="24.5">
      <c r="B72" s="100" ph="1"/>
    </row>
    <row r="73" spans="2:2" ht="24.5">
      <c r="B73" s="100" ph="1"/>
    </row>
    <row r="74" spans="2:2" ht="24.5">
      <c r="B74" s="100" ph="1"/>
    </row>
    <row r="75" spans="2:2" ht="24.5">
      <c r="B75" s="100" ph="1"/>
    </row>
    <row r="76" spans="2:2" ht="24.5">
      <c r="B76" s="100" ph="1"/>
    </row>
    <row r="77" spans="2:2" ht="24.5">
      <c r="B77" s="100" ph="1"/>
    </row>
    <row r="78" spans="2:2" ht="24.5">
      <c r="B78" s="100" ph="1"/>
    </row>
    <row r="79" spans="2:2" ht="24.5">
      <c r="B79" s="100" ph="1"/>
    </row>
    <row r="80" spans="2:2" ht="24.5">
      <c r="B80" s="100" ph="1"/>
    </row>
    <row r="81" spans="2:2" ht="24.5">
      <c r="B81" s="100" ph="1"/>
    </row>
    <row r="82" spans="2:2" ht="24.5">
      <c r="B82" s="100" ph="1"/>
    </row>
    <row r="83" spans="2:2" ht="24.5">
      <c r="B83" s="100" ph="1"/>
    </row>
    <row r="84" spans="2:2" ht="24.5">
      <c r="B84" s="100" ph="1"/>
    </row>
    <row r="85" spans="2:2" ht="24.5">
      <c r="B85" s="100" ph="1"/>
    </row>
    <row r="86" spans="2:2" ht="24.5">
      <c r="B86" s="100" ph="1"/>
    </row>
  </sheetData>
  <sheetProtection algorithmName="SHA-512" hashValue="3Pm1mh3sEe4nozSsgvWvckUR2qUTUbVwgPMgZnhs8NEO0R35ztjRKOnMkj2IhmNepxmqtKwcIjuh5awhH9Ifng==" saltValue="1NESCR5xxy5zz17vp/aNTg==" spinCount="100000" sheet="1" formatCells="0" formatColumns="0" formatRows="0" insertColumns="0" insertRows="0" insertHyperlinks="0" deleteColumns="0" deleteRows="0" sort="0" autoFilter="0" pivotTables="0"/>
  <mergeCells count="5">
    <mergeCell ref="A28:B28"/>
    <mergeCell ref="A3:A8"/>
    <mergeCell ref="A9:B9"/>
    <mergeCell ref="A11:A27"/>
    <mergeCell ref="A30:B30"/>
  </mergeCells>
  <phoneticPr fontId="22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N130"/>
  <sheetViews>
    <sheetView topLeftCell="A79" zoomScaleNormal="100" workbookViewId="0">
      <selection activeCell="J6" sqref="J6"/>
    </sheetView>
  </sheetViews>
  <sheetFormatPr defaultColWidth="8.25" defaultRowHeight="13"/>
  <cols>
    <col min="1" max="1" width="21.83203125" style="114" customWidth="1"/>
    <col min="2" max="13" width="8.25" style="114"/>
    <col min="14" max="14" width="17.58203125" style="114" customWidth="1"/>
    <col min="15" max="256" width="8.25" style="114"/>
    <col min="257" max="257" width="21.83203125" style="114" customWidth="1"/>
    <col min="258" max="269" width="8.25" style="114"/>
    <col min="270" max="270" width="17.58203125" style="114" customWidth="1"/>
    <col min="271" max="512" width="8.25" style="114"/>
    <col min="513" max="513" width="21.83203125" style="114" customWidth="1"/>
    <col min="514" max="525" width="8.25" style="114"/>
    <col min="526" max="526" width="17.58203125" style="114" customWidth="1"/>
    <col min="527" max="768" width="8.25" style="114"/>
    <col min="769" max="769" width="21.83203125" style="114" customWidth="1"/>
    <col min="770" max="781" width="8.25" style="114"/>
    <col min="782" max="782" width="17.58203125" style="114" customWidth="1"/>
    <col min="783" max="1024" width="8.25" style="114"/>
    <col min="1025" max="1025" width="21.83203125" style="114" customWidth="1"/>
    <col min="1026" max="1037" width="8.25" style="114"/>
    <col min="1038" max="1038" width="17.58203125" style="114" customWidth="1"/>
    <col min="1039" max="1280" width="8.25" style="114"/>
    <col min="1281" max="1281" width="21.83203125" style="114" customWidth="1"/>
    <col min="1282" max="1293" width="8.25" style="114"/>
    <col min="1294" max="1294" width="17.58203125" style="114" customWidth="1"/>
    <col min="1295" max="1536" width="8.25" style="114"/>
    <col min="1537" max="1537" width="21.83203125" style="114" customWidth="1"/>
    <col min="1538" max="1549" width="8.25" style="114"/>
    <col min="1550" max="1550" width="17.58203125" style="114" customWidth="1"/>
    <col min="1551" max="1792" width="8.25" style="114"/>
    <col min="1793" max="1793" width="21.83203125" style="114" customWidth="1"/>
    <col min="1794" max="1805" width="8.25" style="114"/>
    <col min="1806" max="1806" width="17.58203125" style="114" customWidth="1"/>
    <col min="1807" max="2048" width="8.25" style="114"/>
    <col min="2049" max="2049" width="21.83203125" style="114" customWidth="1"/>
    <col min="2050" max="2061" width="8.25" style="114"/>
    <col min="2062" max="2062" width="17.58203125" style="114" customWidth="1"/>
    <col min="2063" max="2304" width="8.25" style="114"/>
    <col min="2305" max="2305" width="21.83203125" style="114" customWidth="1"/>
    <col min="2306" max="2317" width="8.25" style="114"/>
    <col min="2318" max="2318" width="17.58203125" style="114" customWidth="1"/>
    <col min="2319" max="2560" width="8.25" style="114"/>
    <col min="2561" max="2561" width="21.83203125" style="114" customWidth="1"/>
    <col min="2562" max="2573" width="8.25" style="114"/>
    <col min="2574" max="2574" width="17.58203125" style="114" customWidth="1"/>
    <col min="2575" max="2816" width="8.25" style="114"/>
    <col min="2817" max="2817" width="21.83203125" style="114" customWidth="1"/>
    <col min="2818" max="2829" width="8.25" style="114"/>
    <col min="2830" max="2830" width="17.58203125" style="114" customWidth="1"/>
    <col min="2831" max="3072" width="8.25" style="114"/>
    <col min="3073" max="3073" width="21.83203125" style="114" customWidth="1"/>
    <col min="3074" max="3085" width="8.25" style="114"/>
    <col min="3086" max="3086" width="17.58203125" style="114" customWidth="1"/>
    <col min="3087" max="3328" width="8.25" style="114"/>
    <col min="3329" max="3329" width="21.83203125" style="114" customWidth="1"/>
    <col min="3330" max="3341" width="8.25" style="114"/>
    <col min="3342" max="3342" width="17.58203125" style="114" customWidth="1"/>
    <col min="3343" max="3584" width="8.25" style="114"/>
    <col min="3585" max="3585" width="21.83203125" style="114" customWidth="1"/>
    <col min="3586" max="3597" width="8.25" style="114"/>
    <col min="3598" max="3598" width="17.58203125" style="114" customWidth="1"/>
    <col min="3599" max="3840" width="8.25" style="114"/>
    <col min="3841" max="3841" width="21.83203125" style="114" customWidth="1"/>
    <col min="3842" max="3853" width="8.25" style="114"/>
    <col min="3854" max="3854" width="17.58203125" style="114" customWidth="1"/>
    <col min="3855" max="4096" width="8.25" style="114"/>
    <col min="4097" max="4097" width="21.83203125" style="114" customWidth="1"/>
    <col min="4098" max="4109" width="8.25" style="114"/>
    <col min="4110" max="4110" width="17.58203125" style="114" customWidth="1"/>
    <col min="4111" max="4352" width="8.25" style="114"/>
    <col min="4353" max="4353" width="21.83203125" style="114" customWidth="1"/>
    <col min="4354" max="4365" width="8.25" style="114"/>
    <col min="4366" max="4366" width="17.58203125" style="114" customWidth="1"/>
    <col min="4367" max="4608" width="8.25" style="114"/>
    <col min="4609" max="4609" width="21.83203125" style="114" customWidth="1"/>
    <col min="4610" max="4621" width="8.25" style="114"/>
    <col min="4622" max="4622" width="17.58203125" style="114" customWidth="1"/>
    <col min="4623" max="4864" width="8.25" style="114"/>
    <col min="4865" max="4865" width="21.83203125" style="114" customWidth="1"/>
    <col min="4866" max="4877" width="8.25" style="114"/>
    <col min="4878" max="4878" width="17.58203125" style="114" customWidth="1"/>
    <col min="4879" max="5120" width="8.25" style="114"/>
    <col min="5121" max="5121" width="21.83203125" style="114" customWidth="1"/>
    <col min="5122" max="5133" width="8.25" style="114"/>
    <col min="5134" max="5134" width="17.58203125" style="114" customWidth="1"/>
    <col min="5135" max="5376" width="8.25" style="114"/>
    <col min="5377" max="5377" width="21.83203125" style="114" customWidth="1"/>
    <col min="5378" max="5389" width="8.25" style="114"/>
    <col min="5390" max="5390" width="17.58203125" style="114" customWidth="1"/>
    <col min="5391" max="5632" width="8.25" style="114"/>
    <col min="5633" max="5633" width="21.83203125" style="114" customWidth="1"/>
    <col min="5634" max="5645" width="8.25" style="114"/>
    <col min="5646" max="5646" width="17.58203125" style="114" customWidth="1"/>
    <col min="5647" max="5888" width="8.25" style="114"/>
    <col min="5889" max="5889" width="21.83203125" style="114" customWidth="1"/>
    <col min="5890" max="5901" width="8.25" style="114"/>
    <col min="5902" max="5902" width="17.58203125" style="114" customWidth="1"/>
    <col min="5903" max="6144" width="8.25" style="114"/>
    <col min="6145" max="6145" width="21.83203125" style="114" customWidth="1"/>
    <col min="6146" max="6157" width="8.25" style="114"/>
    <col min="6158" max="6158" width="17.58203125" style="114" customWidth="1"/>
    <col min="6159" max="6400" width="8.25" style="114"/>
    <col min="6401" max="6401" width="21.83203125" style="114" customWidth="1"/>
    <col min="6402" max="6413" width="8.25" style="114"/>
    <col min="6414" max="6414" width="17.58203125" style="114" customWidth="1"/>
    <col min="6415" max="6656" width="8.25" style="114"/>
    <col min="6657" max="6657" width="21.83203125" style="114" customWidth="1"/>
    <col min="6658" max="6669" width="8.25" style="114"/>
    <col min="6670" max="6670" width="17.58203125" style="114" customWidth="1"/>
    <col min="6671" max="6912" width="8.25" style="114"/>
    <col min="6913" max="6913" width="21.83203125" style="114" customWidth="1"/>
    <col min="6914" max="6925" width="8.25" style="114"/>
    <col min="6926" max="6926" width="17.58203125" style="114" customWidth="1"/>
    <col min="6927" max="7168" width="8.25" style="114"/>
    <col min="7169" max="7169" width="21.83203125" style="114" customWidth="1"/>
    <col min="7170" max="7181" width="8.25" style="114"/>
    <col min="7182" max="7182" width="17.58203125" style="114" customWidth="1"/>
    <col min="7183" max="7424" width="8.25" style="114"/>
    <col min="7425" max="7425" width="21.83203125" style="114" customWidth="1"/>
    <col min="7426" max="7437" width="8.25" style="114"/>
    <col min="7438" max="7438" width="17.58203125" style="114" customWidth="1"/>
    <col min="7439" max="7680" width="8.25" style="114"/>
    <col min="7681" max="7681" width="21.83203125" style="114" customWidth="1"/>
    <col min="7682" max="7693" width="8.25" style="114"/>
    <col min="7694" max="7694" width="17.58203125" style="114" customWidth="1"/>
    <col min="7695" max="7936" width="8.25" style="114"/>
    <col min="7937" max="7937" width="21.83203125" style="114" customWidth="1"/>
    <col min="7938" max="7949" width="8.25" style="114"/>
    <col min="7950" max="7950" width="17.58203125" style="114" customWidth="1"/>
    <col min="7951" max="8192" width="8.25" style="114"/>
    <col min="8193" max="8193" width="21.83203125" style="114" customWidth="1"/>
    <col min="8194" max="8205" width="8.25" style="114"/>
    <col min="8206" max="8206" width="17.58203125" style="114" customWidth="1"/>
    <col min="8207" max="8448" width="8.25" style="114"/>
    <col min="8449" max="8449" width="21.83203125" style="114" customWidth="1"/>
    <col min="8450" max="8461" width="8.25" style="114"/>
    <col min="8462" max="8462" width="17.58203125" style="114" customWidth="1"/>
    <col min="8463" max="8704" width="8.25" style="114"/>
    <col min="8705" max="8705" width="21.83203125" style="114" customWidth="1"/>
    <col min="8706" max="8717" width="8.25" style="114"/>
    <col min="8718" max="8718" width="17.58203125" style="114" customWidth="1"/>
    <col min="8719" max="8960" width="8.25" style="114"/>
    <col min="8961" max="8961" width="21.83203125" style="114" customWidth="1"/>
    <col min="8962" max="8973" width="8.25" style="114"/>
    <col min="8974" max="8974" width="17.58203125" style="114" customWidth="1"/>
    <col min="8975" max="9216" width="8.25" style="114"/>
    <col min="9217" max="9217" width="21.83203125" style="114" customWidth="1"/>
    <col min="9218" max="9229" width="8.25" style="114"/>
    <col min="9230" max="9230" width="17.58203125" style="114" customWidth="1"/>
    <col min="9231" max="9472" width="8.25" style="114"/>
    <col min="9473" max="9473" width="21.83203125" style="114" customWidth="1"/>
    <col min="9474" max="9485" width="8.25" style="114"/>
    <col min="9486" max="9486" width="17.58203125" style="114" customWidth="1"/>
    <col min="9487" max="9728" width="8.25" style="114"/>
    <col min="9729" max="9729" width="21.83203125" style="114" customWidth="1"/>
    <col min="9730" max="9741" width="8.25" style="114"/>
    <col min="9742" max="9742" width="17.58203125" style="114" customWidth="1"/>
    <col min="9743" max="9984" width="8.25" style="114"/>
    <col min="9985" max="9985" width="21.83203125" style="114" customWidth="1"/>
    <col min="9986" max="9997" width="8.25" style="114"/>
    <col min="9998" max="9998" width="17.58203125" style="114" customWidth="1"/>
    <col min="9999" max="10240" width="8.25" style="114"/>
    <col min="10241" max="10241" width="21.83203125" style="114" customWidth="1"/>
    <col min="10242" max="10253" width="8.25" style="114"/>
    <col min="10254" max="10254" width="17.58203125" style="114" customWidth="1"/>
    <col min="10255" max="10496" width="8.25" style="114"/>
    <col min="10497" max="10497" width="21.83203125" style="114" customWidth="1"/>
    <col min="10498" max="10509" width="8.25" style="114"/>
    <col min="10510" max="10510" width="17.58203125" style="114" customWidth="1"/>
    <col min="10511" max="10752" width="8.25" style="114"/>
    <col min="10753" max="10753" width="21.83203125" style="114" customWidth="1"/>
    <col min="10754" max="10765" width="8.25" style="114"/>
    <col min="10766" max="10766" width="17.58203125" style="114" customWidth="1"/>
    <col min="10767" max="11008" width="8.25" style="114"/>
    <col min="11009" max="11009" width="21.83203125" style="114" customWidth="1"/>
    <col min="11010" max="11021" width="8.25" style="114"/>
    <col min="11022" max="11022" width="17.58203125" style="114" customWidth="1"/>
    <col min="11023" max="11264" width="8.25" style="114"/>
    <col min="11265" max="11265" width="21.83203125" style="114" customWidth="1"/>
    <col min="11266" max="11277" width="8.25" style="114"/>
    <col min="11278" max="11278" width="17.58203125" style="114" customWidth="1"/>
    <col min="11279" max="11520" width="8.25" style="114"/>
    <col min="11521" max="11521" width="21.83203125" style="114" customWidth="1"/>
    <col min="11522" max="11533" width="8.25" style="114"/>
    <col min="11534" max="11534" width="17.58203125" style="114" customWidth="1"/>
    <col min="11535" max="11776" width="8.25" style="114"/>
    <col min="11777" max="11777" width="21.83203125" style="114" customWidth="1"/>
    <col min="11778" max="11789" width="8.25" style="114"/>
    <col min="11790" max="11790" width="17.58203125" style="114" customWidth="1"/>
    <col min="11791" max="12032" width="8.25" style="114"/>
    <col min="12033" max="12033" width="21.83203125" style="114" customWidth="1"/>
    <col min="12034" max="12045" width="8.25" style="114"/>
    <col min="12046" max="12046" width="17.58203125" style="114" customWidth="1"/>
    <col min="12047" max="12288" width="8.25" style="114"/>
    <col min="12289" max="12289" width="21.83203125" style="114" customWidth="1"/>
    <col min="12290" max="12301" width="8.25" style="114"/>
    <col min="12302" max="12302" width="17.58203125" style="114" customWidth="1"/>
    <col min="12303" max="12544" width="8.25" style="114"/>
    <col min="12545" max="12545" width="21.83203125" style="114" customWidth="1"/>
    <col min="12546" max="12557" width="8.25" style="114"/>
    <col min="12558" max="12558" width="17.58203125" style="114" customWidth="1"/>
    <col min="12559" max="12800" width="8.25" style="114"/>
    <col min="12801" max="12801" width="21.83203125" style="114" customWidth="1"/>
    <col min="12802" max="12813" width="8.25" style="114"/>
    <col min="12814" max="12814" width="17.58203125" style="114" customWidth="1"/>
    <col min="12815" max="13056" width="8.25" style="114"/>
    <col min="13057" max="13057" width="21.83203125" style="114" customWidth="1"/>
    <col min="13058" max="13069" width="8.25" style="114"/>
    <col min="13070" max="13070" width="17.58203125" style="114" customWidth="1"/>
    <col min="13071" max="13312" width="8.25" style="114"/>
    <col min="13313" max="13313" width="21.83203125" style="114" customWidth="1"/>
    <col min="13314" max="13325" width="8.25" style="114"/>
    <col min="13326" max="13326" width="17.58203125" style="114" customWidth="1"/>
    <col min="13327" max="13568" width="8.25" style="114"/>
    <col min="13569" max="13569" width="21.83203125" style="114" customWidth="1"/>
    <col min="13570" max="13581" width="8.25" style="114"/>
    <col min="13582" max="13582" width="17.58203125" style="114" customWidth="1"/>
    <col min="13583" max="13824" width="8.25" style="114"/>
    <col min="13825" max="13825" width="21.83203125" style="114" customWidth="1"/>
    <col min="13826" max="13837" width="8.25" style="114"/>
    <col min="13838" max="13838" width="17.58203125" style="114" customWidth="1"/>
    <col min="13839" max="14080" width="8.25" style="114"/>
    <col min="14081" max="14081" width="21.83203125" style="114" customWidth="1"/>
    <col min="14082" max="14093" width="8.25" style="114"/>
    <col min="14094" max="14094" width="17.58203125" style="114" customWidth="1"/>
    <col min="14095" max="14336" width="8.25" style="114"/>
    <col min="14337" max="14337" width="21.83203125" style="114" customWidth="1"/>
    <col min="14338" max="14349" width="8.25" style="114"/>
    <col min="14350" max="14350" width="17.58203125" style="114" customWidth="1"/>
    <col min="14351" max="14592" width="8.25" style="114"/>
    <col min="14593" max="14593" width="21.83203125" style="114" customWidth="1"/>
    <col min="14594" max="14605" width="8.25" style="114"/>
    <col min="14606" max="14606" width="17.58203125" style="114" customWidth="1"/>
    <col min="14607" max="14848" width="8.25" style="114"/>
    <col min="14849" max="14849" width="21.83203125" style="114" customWidth="1"/>
    <col min="14850" max="14861" width="8.25" style="114"/>
    <col min="14862" max="14862" width="17.58203125" style="114" customWidth="1"/>
    <col min="14863" max="15104" width="8.25" style="114"/>
    <col min="15105" max="15105" width="21.83203125" style="114" customWidth="1"/>
    <col min="15106" max="15117" width="8.25" style="114"/>
    <col min="15118" max="15118" width="17.58203125" style="114" customWidth="1"/>
    <col min="15119" max="15360" width="8.25" style="114"/>
    <col min="15361" max="15361" width="21.83203125" style="114" customWidth="1"/>
    <col min="15362" max="15373" width="8.25" style="114"/>
    <col min="15374" max="15374" width="17.58203125" style="114" customWidth="1"/>
    <col min="15375" max="15616" width="8.25" style="114"/>
    <col min="15617" max="15617" width="21.83203125" style="114" customWidth="1"/>
    <col min="15618" max="15629" width="8.25" style="114"/>
    <col min="15630" max="15630" width="17.58203125" style="114" customWidth="1"/>
    <col min="15631" max="15872" width="8.25" style="114"/>
    <col min="15873" max="15873" width="21.83203125" style="114" customWidth="1"/>
    <col min="15874" max="15885" width="8.25" style="114"/>
    <col min="15886" max="15886" width="17.58203125" style="114" customWidth="1"/>
    <col min="15887" max="16128" width="8.25" style="114"/>
    <col min="16129" max="16129" width="21.83203125" style="114" customWidth="1"/>
    <col min="16130" max="16141" width="8.25" style="114"/>
    <col min="16142" max="16142" width="17.58203125" style="114" customWidth="1"/>
    <col min="16143" max="16384" width="8.25" style="114"/>
  </cols>
  <sheetData>
    <row r="1" spans="1:14" ht="19">
      <c r="A1" s="1" t="s">
        <v>172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3.5" thickBot="1"/>
    <row r="3" spans="1:14" ht="14.5" thickBot="1">
      <c r="A3" s="115" t="s">
        <v>173</v>
      </c>
      <c r="B3" s="116"/>
    </row>
    <row r="4" spans="1:14" ht="14">
      <c r="A4" s="117" t="s">
        <v>174</v>
      </c>
      <c r="B4" s="118">
        <f>B9+E9+H9+K9</f>
        <v>8096</v>
      </c>
    </row>
    <row r="5" spans="1:14" ht="14">
      <c r="A5" s="117" t="s">
        <v>175</v>
      </c>
      <c r="B5" s="118">
        <f>C9+F9+I9+L9</f>
        <v>7411</v>
      </c>
    </row>
    <row r="6" spans="1:14" ht="13.5" thickBot="1">
      <c r="A6" s="119" t="s">
        <v>176</v>
      </c>
      <c r="B6" s="120">
        <f>D9+G9+J9+M9</f>
        <v>11043</v>
      </c>
    </row>
    <row r="8" spans="1:14" ht="14">
      <c r="A8" s="121" t="s">
        <v>177</v>
      </c>
    </row>
    <row r="9" spans="1:14" ht="14.5" thickBot="1">
      <c r="A9" s="122" t="s">
        <v>151</v>
      </c>
      <c r="B9" s="123">
        <f t="shared" ref="B9:M9" si="0">B35+B44+B72+B96+B106+B110+B114+B130</f>
        <v>6568</v>
      </c>
      <c r="C9" s="123">
        <f t="shared" si="0"/>
        <v>6003</v>
      </c>
      <c r="D9" s="123">
        <f t="shared" si="0"/>
        <v>8396</v>
      </c>
      <c r="E9" s="123">
        <f t="shared" si="0"/>
        <v>701</v>
      </c>
      <c r="F9" s="123">
        <f t="shared" si="0"/>
        <v>681</v>
      </c>
      <c r="G9" s="124">
        <f t="shared" si="0"/>
        <v>898</v>
      </c>
      <c r="H9" s="123">
        <f t="shared" si="0"/>
        <v>827</v>
      </c>
      <c r="I9" s="123">
        <f t="shared" si="0"/>
        <v>727</v>
      </c>
      <c r="J9" s="123">
        <f t="shared" si="0"/>
        <v>1240</v>
      </c>
      <c r="K9" s="123">
        <f t="shared" si="0"/>
        <v>0</v>
      </c>
      <c r="L9" s="123">
        <f t="shared" si="0"/>
        <v>0</v>
      </c>
      <c r="M9" s="123">
        <f t="shared" si="0"/>
        <v>509</v>
      </c>
    </row>
    <row r="10" spans="1:14" ht="13.5" customHeight="1">
      <c r="A10" s="481"/>
      <c r="B10" s="483" t="s">
        <v>178</v>
      </c>
      <c r="C10" s="484"/>
      <c r="D10" s="485"/>
      <c r="E10" s="483" t="s">
        <v>179</v>
      </c>
      <c r="F10" s="484"/>
      <c r="G10" s="486"/>
      <c r="H10" s="487" t="s">
        <v>180</v>
      </c>
      <c r="I10" s="484"/>
      <c r="J10" s="486"/>
      <c r="K10" s="487" t="s">
        <v>181</v>
      </c>
      <c r="L10" s="486"/>
      <c r="M10" s="125" t="s">
        <v>182</v>
      </c>
    </row>
    <row r="11" spans="1:14" ht="14.25" customHeight="1" thickBot="1">
      <c r="A11" s="482"/>
      <c r="B11" s="126" t="s">
        <v>183</v>
      </c>
      <c r="C11" s="127" t="s">
        <v>184</v>
      </c>
      <c r="D11" s="128" t="s">
        <v>176</v>
      </c>
      <c r="E11" s="126" t="s">
        <v>183</v>
      </c>
      <c r="F11" s="127" t="s">
        <v>184</v>
      </c>
      <c r="G11" s="129" t="s">
        <v>176</v>
      </c>
      <c r="H11" s="130" t="s">
        <v>183</v>
      </c>
      <c r="I11" s="127" t="s">
        <v>184</v>
      </c>
      <c r="J11" s="129" t="s">
        <v>176</v>
      </c>
      <c r="K11" s="130" t="s">
        <v>183</v>
      </c>
      <c r="L11" s="131" t="s">
        <v>184</v>
      </c>
      <c r="M11" s="132" t="s">
        <v>176</v>
      </c>
    </row>
    <row r="12" spans="1:14" ht="14">
      <c r="A12" s="357" t="s">
        <v>307</v>
      </c>
      <c r="B12" s="133">
        <v>0</v>
      </c>
      <c r="C12" s="134">
        <v>0</v>
      </c>
      <c r="D12" s="135">
        <v>600</v>
      </c>
      <c r="E12" s="136"/>
      <c r="F12" s="137"/>
      <c r="G12" s="138"/>
      <c r="H12" s="139"/>
      <c r="I12" s="137"/>
      <c r="J12" s="138"/>
      <c r="K12" s="140"/>
      <c r="L12" s="141"/>
      <c r="M12" s="142"/>
      <c r="N12" s="114">
        <v>1</v>
      </c>
    </row>
    <row r="13" spans="1:14" ht="14">
      <c r="A13" s="358" t="s">
        <v>10</v>
      </c>
      <c r="B13" s="143">
        <v>330</v>
      </c>
      <c r="C13" s="88">
        <v>330</v>
      </c>
      <c r="D13" s="89">
        <v>330</v>
      </c>
      <c r="E13" s="144"/>
      <c r="F13" s="145"/>
      <c r="G13" s="146"/>
      <c r="H13" s="147"/>
      <c r="I13" s="145"/>
      <c r="J13" s="146"/>
      <c r="K13" s="148"/>
      <c r="L13" s="149"/>
      <c r="M13" s="150"/>
      <c r="N13" s="114">
        <v>2</v>
      </c>
    </row>
    <row r="14" spans="1:14" ht="14">
      <c r="A14" s="358" t="s">
        <v>13</v>
      </c>
      <c r="B14" s="143">
        <v>250</v>
      </c>
      <c r="C14" s="88">
        <v>250</v>
      </c>
      <c r="D14" s="89">
        <v>250</v>
      </c>
      <c r="E14" s="144"/>
      <c r="F14" s="145"/>
      <c r="G14" s="146"/>
      <c r="H14" s="147"/>
      <c r="I14" s="145"/>
      <c r="J14" s="146"/>
      <c r="K14" s="148"/>
      <c r="L14" s="149"/>
      <c r="M14" s="150"/>
      <c r="N14" s="114">
        <v>3</v>
      </c>
    </row>
    <row r="15" spans="1:14" ht="14">
      <c r="A15" s="359" t="s">
        <v>16</v>
      </c>
      <c r="B15" s="143">
        <v>100</v>
      </c>
      <c r="C15" s="88">
        <v>100</v>
      </c>
      <c r="D15" s="89">
        <v>200</v>
      </c>
      <c r="E15" s="144"/>
      <c r="F15" s="145"/>
      <c r="G15" s="146"/>
      <c r="H15" s="147"/>
      <c r="I15" s="145"/>
      <c r="J15" s="146"/>
      <c r="K15" s="148"/>
      <c r="L15" s="149"/>
      <c r="M15" s="150"/>
      <c r="N15" s="114">
        <v>4</v>
      </c>
    </row>
    <row r="16" spans="1:14" ht="14">
      <c r="A16" s="358" t="s">
        <v>19</v>
      </c>
      <c r="B16" s="143">
        <v>80</v>
      </c>
      <c r="C16" s="88">
        <v>80</v>
      </c>
      <c r="D16" s="89">
        <v>120</v>
      </c>
      <c r="E16" s="144"/>
      <c r="F16" s="145"/>
      <c r="G16" s="146"/>
      <c r="H16" s="147"/>
      <c r="I16" s="145"/>
      <c r="J16" s="146"/>
      <c r="K16" s="148"/>
      <c r="L16" s="149"/>
      <c r="M16" s="150"/>
      <c r="N16" s="114">
        <v>5</v>
      </c>
    </row>
    <row r="17" spans="1:14" ht="14">
      <c r="A17" s="359" t="s">
        <v>22</v>
      </c>
      <c r="B17" s="143">
        <v>100</v>
      </c>
      <c r="C17" s="88">
        <v>100</v>
      </c>
      <c r="D17" s="89">
        <v>100</v>
      </c>
      <c r="E17" s="143"/>
      <c r="F17" s="88"/>
      <c r="G17" s="146"/>
      <c r="H17" s="151"/>
      <c r="I17" s="88"/>
      <c r="J17" s="146"/>
      <c r="K17" s="152"/>
      <c r="L17" s="153"/>
      <c r="M17" s="150"/>
      <c r="N17" s="114">
        <v>6</v>
      </c>
    </row>
    <row r="18" spans="1:14" ht="14">
      <c r="A18" s="359" t="s">
        <v>25</v>
      </c>
      <c r="B18" s="143">
        <v>20</v>
      </c>
      <c r="C18" s="88">
        <v>10</v>
      </c>
      <c r="D18" s="89">
        <v>70</v>
      </c>
      <c r="E18" s="144"/>
      <c r="F18" s="145"/>
      <c r="G18" s="146"/>
      <c r="H18" s="147"/>
      <c r="I18" s="145"/>
      <c r="J18" s="146"/>
      <c r="K18" s="148"/>
      <c r="L18" s="149"/>
      <c r="M18" s="150"/>
      <c r="N18" s="114">
        <v>7</v>
      </c>
    </row>
    <row r="19" spans="1:14" ht="14">
      <c r="A19" s="358" t="s">
        <v>28</v>
      </c>
      <c r="B19" s="143">
        <v>420</v>
      </c>
      <c r="C19" s="88">
        <v>420</v>
      </c>
      <c r="D19" s="89">
        <v>420</v>
      </c>
      <c r="E19" s="144"/>
      <c r="F19" s="145"/>
      <c r="G19" s="146"/>
      <c r="H19" s="147"/>
      <c r="I19" s="145"/>
      <c r="J19" s="146"/>
      <c r="K19" s="148"/>
      <c r="L19" s="149"/>
      <c r="M19" s="150"/>
      <c r="N19" s="114">
        <v>8</v>
      </c>
    </row>
    <row r="20" spans="1:14" ht="14">
      <c r="A20" s="358" t="s">
        <v>31</v>
      </c>
      <c r="B20" s="143">
        <v>800</v>
      </c>
      <c r="C20" s="88">
        <v>800</v>
      </c>
      <c r="D20" s="89">
        <v>800</v>
      </c>
      <c r="E20" s="144"/>
      <c r="F20" s="145"/>
      <c r="G20" s="146"/>
      <c r="H20" s="147"/>
      <c r="I20" s="145"/>
      <c r="J20" s="146"/>
      <c r="K20" s="148"/>
      <c r="L20" s="149"/>
      <c r="M20" s="150"/>
      <c r="N20" s="114">
        <v>9</v>
      </c>
    </row>
    <row r="21" spans="1:14" ht="14">
      <c r="A21" s="359" t="s">
        <v>34</v>
      </c>
      <c r="B21" s="154">
        <v>0</v>
      </c>
      <c r="C21" s="155">
        <v>0</v>
      </c>
      <c r="D21" s="89">
        <v>70</v>
      </c>
      <c r="E21" s="143"/>
      <c r="F21" s="88"/>
      <c r="G21" s="146"/>
      <c r="H21" s="151"/>
      <c r="I21" s="88"/>
      <c r="J21" s="146"/>
      <c r="K21" s="152"/>
      <c r="L21" s="153"/>
      <c r="M21" s="150"/>
      <c r="N21" s="114">
        <v>10</v>
      </c>
    </row>
    <row r="22" spans="1:14" ht="14">
      <c r="A22" s="358" t="s">
        <v>37</v>
      </c>
      <c r="B22" s="143">
        <v>0</v>
      </c>
      <c r="C22" s="88">
        <v>0</v>
      </c>
      <c r="D22" s="89">
        <v>480</v>
      </c>
      <c r="E22" s="144"/>
      <c r="F22" s="145"/>
      <c r="G22" s="146"/>
      <c r="H22" s="147"/>
      <c r="I22" s="145"/>
      <c r="J22" s="146"/>
      <c r="K22" s="148"/>
      <c r="L22" s="149"/>
      <c r="M22" s="150">
        <v>10</v>
      </c>
      <c r="N22" s="114">
        <v>11</v>
      </c>
    </row>
    <row r="23" spans="1:14" ht="14">
      <c r="A23" s="358" t="s">
        <v>40</v>
      </c>
      <c r="B23" s="143">
        <v>38</v>
      </c>
      <c r="C23" s="88">
        <v>30</v>
      </c>
      <c r="D23" s="89">
        <v>50</v>
      </c>
      <c r="E23" s="144"/>
      <c r="F23" s="145"/>
      <c r="G23" s="146"/>
      <c r="H23" s="147"/>
      <c r="I23" s="145"/>
      <c r="J23" s="146"/>
      <c r="K23" s="148"/>
      <c r="L23" s="149"/>
      <c r="M23" s="150"/>
      <c r="N23" s="114">
        <v>12</v>
      </c>
    </row>
    <row r="24" spans="1:14" ht="14">
      <c r="A24" s="358" t="s">
        <v>43</v>
      </c>
      <c r="B24" s="143">
        <v>250</v>
      </c>
      <c r="C24" s="88">
        <v>250</v>
      </c>
      <c r="D24" s="89">
        <v>250</v>
      </c>
      <c r="E24" s="144"/>
      <c r="F24" s="145"/>
      <c r="G24" s="146"/>
      <c r="H24" s="147"/>
      <c r="I24" s="145"/>
      <c r="J24" s="146"/>
      <c r="K24" s="148"/>
      <c r="L24" s="149"/>
      <c r="M24" s="150"/>
      <c r="N24" s="114">
        <v>13</v>
      </c>
    </row>
    <row r="25" spans="1:14" ht="14">
      <c r="A25" s="359" t="s">
        <v>46</v>
      </c>
      <c r="B25" s="143">
        <v>250</v>
      </c>
      <c r="C25" s="88">
        <v>150</v>
      </c>
      <c r="D25" s="89">
        <v>250</v>
      </c>
      <c r="E25" s="144"/>
      <c r="F25" s="145"/>
      <c r="G25" s="146"/>
      <c r="H25" s="147"/>
      <c r="I25" s="145"/>
      <c r="J25" s="146"/>
      <c r="K25" s="148"/>
      <c r="L25" s="149"/>
      <c r="M25" s="150"/>
      <c r="N25" s="114">
        <v>14</v>
      </c>
    </row>
    <row r="26" spans="1:14" ht="14">
      <c r="A26" s="358" t="s">
        <v>49</v>
      </c>
      <c r="B26" s="143">
        <v>150</v>
      </c>
      <c r="C26" s="88">
        <v>50</v>
      </c>
      <c r="D26" s="89">
        <v>200</v>
      </c>
      <c r="E26" s="144"/>
      <c r="F26" s="145"/>
      <c r="G26" s="146"/>
      <c r="H26" s="147"/>
      <c r="I26" s="145"/>
      <c r="J26" s="146"/>
      <c r="K26" s="148"/>
      <c r="L26" s="149"/>
      <c r="M26" s="150"/>
      <c r="N26" s="114">
        <v>15</v>
      </c>
    </row>
    <row r="27" spans="1:14" ht="14">
      <c r="A27" s="358" t="s">
        <v>51</v>
      </c>
      <c r="B27" s="143">
        <v>200</v>
      </c>
      <c r="C27" s="88">
        <v>180</v>
      </c>
      <c r="D27" s="89">
        <v>190</v>
      </c>
      <c r="E27" s="144"/>
      <c r="F27" s="145"/>
      <c r="G27" s="146"/>
      <c r="H27" s="147"/>
      <c r="I27" s="145"/>
      <c r="J27" s="146"/>
      <c r="K27" s="148"/>
      <c r="L27" s="149"/>
      <c r="M27" s="150"/>
      <c r="N27" s="114">
        <v>16</v>
      </c>
    </row>
    <row r="28" spans="1:14" ht="14">
      <c r="A28" s="358" t="s">
        <v>54</v>
      </c>
      <c r="B28" s="143">
        <v>220</v>
      </c>
      <c r="C28" s="88">
        <v>220</v>
      </c>
      <c r="D28" s="89">
        <v>220</v>
      </c>
      <c r="E28" s="144"/>
      <c r="F28" s="145"/>
      <c r="G28" s="146"/>
      <c r="H28" s="147"/>
      <c r="I28" s="145"/>
      <c r="J28" s="146"/>
      <c r="K28" s="148"/>
      <c r="L28" s="149"/>
      <c r="M28" s="150"/>
      <c r="N28" s="114">
        <v>17</v>
      </c>
    </row>
    <row r="29" spans="1:14" ht="14">
      <c r="A29" s="358" t="s">
        <v>57</v>
      </c>
      <c r="B29" s="154"/>
      <c r="C29" s="155"/>
      <c r="D29" s="156">
        <v>30</v>
      </c>
      <c r="E29" s="154"/>
      <c r="F29" s="155"/>
      <c r="G29" s="157"/>
      <c r="H29" s="151"/>
      <c r="I29" s="88"/>
      <c r="J29" s="157"/>
      <c r="K29" s="152"/>
      <c r="L29" s="153"/>
      <c r="M29" s="158"/>
      <c r="N29" s="114">
        <v>18</v>
      </c>
    </row>
    <row r="30" spans="1:14" ht="14">
      <c r="A30" s="358" t="s">
        <v>59</v>
      </c>
      <c r="B30" s="154">
        <v>150</v>
      </c>
      <c r="C30" s="155">
        <v>160</v>
      </c>
      <c r="D30" s="156"/>
      <c r="E30" s="144"/>
      <c r="F30" s="145"/>
      <c r="G30" s="157"/>
      <c r="H30" s="147"/>
      <c r="I30" s="145"/>
      <c r="J30" s="157"/>
      <c r="K30" s="148"/>
      <c r="L30" s="149"/>
      <c r="M30" s="158">
        <v>250</v>
      </c>
      <c r="N30" s="114">
        <v>19</v>
      </c>
    </row>
    <row r="31" spans="1:14" ht="14">
      <c r="A31" s="358" t="s">
        <v>61</v>
      </c>
      <c r="B31" s="143">
        <v>30</v>
      </c>
      <c r="C31" s="88">
        <v>30</v>
      </c>
      <c r="D31" s="89">
        <v>30</v>
      </c>
      <c r="E31" s="144"/>
      <c r="F31" s="145"/>
      <c r="G31" s="146"/>
      <c r="H31" s="147"/>
      <c r="I31" s="145"/>
      <c r="J31" s="146"/>
      <c r="K31" s="148"/>
      <c r="L31" s="149"/>
      <c r="M31" s="150">
        <v>45</v>
      </c>
      <c r="N31" s="114">
        <v>20</v>
      </c>
    </row>
    <row r="32" spans="1:14" ht="14">
      <c r="A32" s="359" t="s">
        <v>63</v>
      </c>
      <c r="B32" s="143">
        <v>40</v>
      </c>
      <c r="C32" s="88">
        <v>40</v>
      </c>
      <c r="D32" s="89"/>
      <c r="E32" s="144"/>
      <c r="F32" s="145"/>
      <c r="G32" s="146"/>
      <c r="H32" s="147"/>
      <c r="I32" s="145"/>
      <c r="J32" s="146"/>
      <c r="K32" s="148"/>
      <c r="L32" s="149"/>
      <c r="M32" s="150">
        <v>40</v>
      </c>
      <c r="N32" s="114">
        <v>21</v>
      </c>
    </row>
    <row r="33" spans="1:14" ht="14">
      <c r="A33" s="360" t="s">
        <v>65</v>
      </c>
      <c r="B33" s="154">
        <v>50</v>
      </c>
      <c r="C33" s="155">
        <v>50</v>
      </c>
      <c r="D33" s="89">
        <v>50</v>
      </c>
      <c r="E33" s="144"/>
      <c r="F33" s="145"/>
      <c r="G33" s="146"/>
      <c r="H33" s="147"/>
      <c r="I33" s="145"/>
      <c r="J33" s="146"/>
      <c r="K33" s="148"/>
      <c r="L33" s="149"/>
      <c r="M33" s="150"/>
      <c r="N33" s="114">
        <v>22</v>
      </c>
    </row>
    <row r="34" spans="1:14" ht="14.5" thickBot="1">
      <c r="A34" s="360" t="s">
        <v>67</v>
      </c>
      <c r="B34" s="143">
        <v>45</v>
      </c>
      <c r="C34" s="88">
        <v>55</v>
      </c>
      <c r="D34" s="89">
        <v>75</v>
      </c>
      <c r="E34" s="144"/>
      <c r="F34" s="145"/>
      <c r="G34" s="146"/>
      <c r="H34" s="147"/>
      <c r="I34" s="145"/>
      <c r="J34" s="146"/>
      <c r="K34" s="148"/>
      <c r="L34" s="149"/>
      <c r="M34" s="150">
        <v>30</v>
      </c>
      <c r="N34" s="114">
        <v>23</v>
      </c>
    </row>
    <row r="35" spans="1:14" ht="13.5" thickBot="1">
      <c r="A35" s="354" t="s">
        <v>185</v>
      </c>
      <c r="B35" s="167">
        <f t="shared" ref="B35:M35" si="1">SUM(B12:B34)</f>
        <v>3523</v>
      </c>
      <c r="C35" s="168">
        <f t="shared" si="1"/>
        <v>3305</v>
      </c>
      <c r="D35" s="169">
        <f t="shared" si="1"/>
        <v>4785</v>
      </c>
      <c r="E35" s="167">
        <f t="shared" si="1"/>
        <v>0</v>
      </c>
      <c r="F35" s="168">
        <f t="shared" si="1"/>
        <v>0</v>
      </c>
      <c r="G35" s="170">
        <f t="shared" si="1"/>
        <v>0</v>
      </c>
      <c r="H35" s="171">
        <f t="shared" si="1"/>
        <v>0</v>
      </c>
      <c r="I35" s="168">
        <f t="shared" si="1"/>
        <v>0</v>
      </c>
      <c r="J35" s="170">
        <f t="shared" si="1"/>
        <v>0</v>
      </c>
      <c r="K35" s="171">
        <f t="shared" si="1"/>
        <v>0</v>
      </c>
      <c r="L35" s="170">
        <f t="shared" si="1"/>
        <v>0</v>
      </c>
      <c r="M35" s="172">
        <f t="shared" si="1"/>
        <v>375</v>
      </c>
    </row>
    <row r="36" spans="1:14" ht="21" customHeight="1">
      <c r="A36" s="361" t="s">
        <v>75</v>
      </c>
      <c r="B36" s="173">
        <v>100</v>
      </c>
      <c r="C36" s="174">
        <v>100</v>
      </c>
      <c r="D36" s="175">
        <v>100</v>
      </c>
      <c r="E36" s="173"/>
      <c r="F36" s="174"/>
      <c r="G36" s="176"/>
      <c r="H36" s="177"/>
      <c r="I36" s="134"/>
      <c r="J36" s="176"/>
      <c r="K36" s="178"/>
      <c r="L36" s="179"/>
      <c r="M36" s="180"/>
      <c r="N36" s="114">
        <v>24</v>
      </c>
    </row>
    <row r="37" spans="1:14" ht="15" customHeight="1">
      <c r="A37" s="358" t="s">
        <v>77</v>
      </c>
      <c r="B37" s="154">
        <v>150</v>
      </c>
      <c r="C37" s="155">
        <v>150</v>
      </c>
      <c r="D37" s="156">
        <v>150</v>
      </c>
      <c r="E37" s="154"/>
      <c r="F37" s="155"/>
      <c r="G37" s="157"/>
      <c r="H37" s="151"/>
      <c r="I37" s="88"/>
      <c r="J37" s="157"/>
      <c r="K37" s="152"/>
      <c r="L37" s="153"/>
      <c r="M37" s="158"/>
      <c r="N37" s="114">
        <v>25</v>
      </c>
    </row>
    <row r="38" spans="1:14" ht="14">
      <c r="A38" s="358" t="s">
        <v>79</v>
      </c>
      <c r="B38" s="154"/>
      <c r="C38" s="155"/>
      <c r="D38" s="156">
        <v>30</v>
      </c>
      <c r="E38" s="154"/>
      <c r="F38" s="155"/>
      <c r="G38" s="157"/>
      <c r="H38" s="151"/>
      <c r="I38" s="88"/>
      <c r="J38" s="157"/>
      <c r="K38" s="152"/>
      <c r="L38" s="153"/>
      <c r="M38" s="158"/>
      <c r="N38" s="114">
        <v>26</v>
      </c>
    </row>
    <row r="39" spans="1:14" ht="14">
      <c r="A39" s="358" t="s">
        <v>81</v>
      </c>
      <c r="B39" s="181"/>
      <c r="C39" s="182"/>
      <c r="D39" s="183">
        <v>35</v>
      </c>
      <c r="E39" s="154"/>
      <c r="F39" s="155"/>
      <c r="G39" s="184"/>
      <c r="H39" s="151"/>
      <c r="I39" s="88"/>
      <c r="J39" s="184"/>
      <c r="K39" s="152"/>
      <c r="L39" s="153"/>
      <c r="M39" s="185"/>
      <c r="N39" s="114">
        <v>27</v>
      </c>
    </row>
    <row r="40" spans="1:14" ht="14">
      <c r="A40" s="362" t="s">
        <v>85</v>
      </c>
      <c r="B40" s="154"/>
      <c r="C40" s="155"/>
      <c r="D40" s="156">
        <v>218</v>
      </c>
      <c r="E40" s="154"/>
      <c r="F40" s="155"/>
      <c r="G40" s="157"/>
      <c r="H40" s="151"/>
      <c r="I40" s="88"/>
      <c r="J40" s="157"/>
      <c r="K40" s="152"/>
      <c r="L40" s="153"/>
      <c r="M40" s="158"/>
      <c r="N40" s="114">
        <v>28</v>
      </c>
    </row>
    <row r="41" spans="1:14" ht="14">
      <c r="A41" s="359" t="s">
        <v>87</v>
      </c>
      <c r="B41" s="154"/>
      <c r="C41" s="155"/>
      <c r="D41" s="156"/>
      <c r="E41" s="154">
        <v>77</v>
      </c>
      <c r="F41" s="155">
        <v>77</v>
      </c>
      <c r="G41" s="157">
        <v>77</v>
      </c>
      <c r="H41" s="151"/>
      <c r="I41" s="88"/>
      <c r="J41" s="157"/>
      <c r="K41" s="152"/>
      <c r="L41" s="153"/>
      <c r="M41" s="158"/>
      <c r="N41" s="114">
        <v>29</v>
      </c>
    </row>
    <row r="42" spans="1:14" ht="14">
      <c r="A42" s="358" t="s">
        <v>89</v>
      </c>
      <c r="B42" s="154"/>
      <c r="C42" s="155"/>
      <c r="D42" s="156"/>
      <c r="E42" s="154">
        <v>50</v>
      </c>
      <c r="F42" s="155">
        <v>50</v>
      </c>
      <c r="G42" s="157">
        <v>50</v>
      </c>
      <c r="H42" s="151"/>
      <c r="I42" s="88"/>
      <c r="J42" s="157"/>
      <c r="K42" s="152"/>
      <c r="L42" s="153"/>
      <c r="M42" s="158"/>
      <c r="N42" s="114">
        <v>30</v>
      </c>
    </row>
    <row r="43" spans="1:14" ht="14.5" thickBot="1">
      <c r="A43" s="363" t="s">
        <v>95</v>
      </c>
      <c r="B43" s="186">
        <v>50</v>
      </c>
      <c r="C43" s="187">
        <v>50</v>
      </c>
      <c r="D43" s="188">
        <v>20</v>
      </c>
      <c r="E43" s="186"/>
      <c r="F43" s="187"/>
      <c r="G43" s="189"/>
      <c r="H43" s="190"/>
      <c r="I43" s="160"/>
      <c r="J43" s="189"/>
      <c r="K43" s="191"/>
      <c r="L43" s="192"/>
      <c r="M43" s="193"/>
      <c r="N43" s="114">
        <v>31</v>
      </c>
    </row>
    <row r="44" spans="1:14" s="202" customFormat="1" ht="13.5" thickBot="1">
      <c r="A44" s="355" t="s">
        <v>186</v>
      </c>
      <c r="B44" s="196">
        <f t="shared" ref="B44:M44" si="2">SUM(B36:B43)</f>
        <v>300</v>
      </c>
      <c r="C44" s="197">
        <f t="shared" si="2"/>
        <v>300</v>
      </c>
      <c r="D44" s="198">
        <f t="shared" si="2"/>
        <v>553</v>
      </c>
      <c r="E44" s="196">
        <f t="shared" si="2"/>
        <v>127</v>
      </c>
      <c r="F44" s="197">
        <f t="shared" si="2"/>
        <v>127</v>
      </c>
      <c r="G44" s="199">
        <f t="shared" si="2"/>
        <v>127</v>
      </c>
      <c r="H44" s="200">
        <f t="shared" si="2"/>
        <v>0</v>
      </c>
      <c r="I44" s="197">
        <f t="shared" si="2"/>
        <v>0</v>
      </c>
      <c r="J44" s="199">
        <f t="shared" si="2"/>
        <v>0</v>
      </c>
      <c r="K44" s="200">
        <f t="shared" si="2"/>
        <v>0</v>
      </c>
      <c r="L44" s="199">
        <f t="shared" si="2"/>
        <v>0</v>
      </c>
      <c r="M44" s="201">
        <f t="shared" si="2"/>
        <v>0</v>
      </c>
      <c r="N44" s="114"/>
    </row>
    <row r="45" spans="1:14" ht="14">
      <c r="A45" s="361" t="s">
        <v>101</v>
      </c>
      <c r="B45" s="173"/>
      <c r="C45" s="174"/>
      <c r="D45" s="175">
        <v>60</v>
      </c>
      <c r="E45" s="173"/>
      <c r="F45" s="174"/>
      <c r="G45" s="176"/>
      <c r="H45" s="203"/>
      <c r="I45" s="174"/>
      <c r="J45" s="176"/>
      <c r="K45" s="178"/>
      <c r="L45" s="179"/>
      <c r="M45" s="180"/>
      <c r="N45" s="114">
        <v>32</v>
      </c>
    </row>
    <row r="46" spans="1:14" ht="14">
      <c r="A46" s="358" t="s">
        <v>103</v>
      </c>
      <c r="B46" s="154">
        <v>160</v>
      </c>
      <c r="C46" s="155">
        <v>160</v>
      </c>
      <c r="D46" s="156">
        <v>160</v>
      </c>
      <c r="E46" s="154"/>
      <c r="F46" s="155"/>
      <c r="G46" s="157"/>
      <c r="H46" s="204"/>
      <c r="I46" s="155"/>
      <c r="J46" s="157"/>
      <c r="K46" s="152"/>
      <c r="L46" s="153"/>
      <c r="M46" s="158"/>
      <c r="N46" s="114">
        <v>33</v>
      </c>
    </row>
    <row r="47" spans="1:14" ht="14">
      <c r="A47" s="358" t="s">
        <v>104</v>
      </c>
      <c r="B47" s="154">
        <v>200</v>
      </c>
      <c r="C47" s="155">
        <v>200</v>
      </c>
      <c r="D47" s="156">
        <v>200</v>
      </c>
      <c r="E47" s="154"/>
      <c r="F47" s="155"/>
      <c r="G47" s="157"/>
      <c r="H47" s="204"/>
      <c r="I47" s="155"/>
      <c r="J47" s="157"/>
      <c r="K47" s="152"/>
      <c r="L47" s="153"/>
      <c r="M47" s="158"/>
      <c r="N47" s="114">
        <v>34</v>
      </c>
    </row>
    <row r="48" spans="1:14" ht="14">
      <c r="A48" s="358" t="s">
        <v>105</v>
      </c>
      <c r="B48" s="154">
        <v>240</v>
      </c>
      <c r="C48" s="155">
        <v>240</v>
      </c>
      <c r="D48" s="156">
        <v>240</v>
      </c>
      <c r="E48" s="143"/>
      <c r="F48" s="88"/>
      <c r="G48" s="205"/>
      <c r="H48" s="151"/>
      <c r="I48" s="88"/>
      <c r="J48" s="205"/>
      <c r="K48" s="152"/>
      <c r="L48" s="153"/>
      <c r="M48" s="206"/>
      <c r="N48" s="114">
        <v>35</v>
      </c>
    </row>
    <row r="49" spans="1:14" ht="14">
      <c r="A49" s="358" t="s">
        <v>106</v>
      </c>
      <c r="B49" s="154">
        <v>60</v>
      </c>
      <c r="C49" s="155">
        <v>60</v>
      </c>
      <c r="D49" s="156">
        <v>60</v>
      </c>
      <c r="E49" s="154"/>
      <c r="F49" s="155"/>
      <c r="G49" s="157"/>
      <c r="H49" s="204"/>
      <c r="I49" s="155"/>
      <c r="J49" s="157"/>
      <c r="K49" s="152"/>
      <c r="L49" s="153"/>
      <c r="M49" s="158"/>
      <c r="N49" s="114">
        <v>36</v>
      </c>
    </row>
    <row r="50" spans="1:14" ht="14">
      <c r="A50" s="358" t="s">
        <v>107</v>
      </c>
      <c r="B50" s="154">
        <v>150</v>
      </c>
      <c r="C50" s="155">
        <v>150</v>
      </c>
      <c r="D50" s="156">
        <v>150</v>
      </c>
      <c r="E50" s="154"/>
      <c r="F50" s="155"/>
      <c r="G50" s="157"/>
      <c r="H50" s="204"/>
      <c r="I50" s="155"/>
      <c r="J50" s="157"/>
      <c r="K50" s="152"/>
      <c r="L50" s="153"/>
      <c r="M50" s="158"/>
      <c r="N50" s="114">
        <v>37</v>
      </c>
    </row>
    <row r="51" spans="1:14" ht="14">
      <c r="A51" s="358" t="s">
        <v>108</v>
      </c>
      <c r="B51" s="154">
        <v>10</v>
      </c>
      <c r="C51" s="155">
        <v>10</v>
      </c>
      <c r="D51" s="156">
        <v>70</v>
      </c>
      <c r="E51" s="154"/>
      <c r="F51" s="155"/>
      <c r="G51" s="157"/>
      <c r="H51" s="204"/>
      <c r="I51" s="155"/>
      <c r="J51" s="157"/>
      <c r="K51" s="152"/>
      <c r="L51" s="153"/>
      <c r="M51" s="158"/>
      <c r="N51" s="114">
        <v>38</v>
      </c>
    </row>
    <row r="52" spans="1:14" ht="14">
      <c r="A52" s="358" t="s">
        <v>109</v>
      </c>
      <c r="B52" s="154">
        <v>50</v>
      </c>
      <c r="C52" s="155">
        <v>50</v>
      </c>
      <c r="D52" s="156">
        <v>55</v>
      </c>
      <c r="E52" s="154"/>
      <c r="F52" s="155"/>
      <c r="G52" s="157"/>
      <c r="H52" s="204"/>
      <c r="I52" s="155"/>
      <c r="J52" s="157"/>
      <c r="K52" s="152"/>
      <c r="L52" s="153"/>
      <c r="M52" s="158"/>
      <c r="N52" s="114">
        <v>39</v>
      </c>
    </row>
    <row r="53" spans="1:14" ht="14">
      <c r="A53" s="358" t="s">
        <v>110</v>
      </c>
      <c r="B53" s="154"/>
      <c r="C53" s="155"/>
      <c r="D53" s="156">
        <v>100</v>
      </c>
      <c r="E53" s="154"/>
      <c r="F53" s="155"/>
      <c r="G53" s="157"/>
      <c r="H53" s="204"/>
      <c r="I53" s="155"/>
      <c r="J53" s="157"/>
      <c r="K53" s="152"/>
      <c r="L53" s="153"/>
      <c r="M53" s="158"/>
      <c r="N53" s="114">
        <v>40</v>
      </c>
    </row>
    <row r="54" spans="1:14" ht="14">
      <c r="A54" s="358" t="s">
        <v>111</v>
      </c>
      <c r="B54" s="154">
        <v>200</v>
      </c>
      <c r="C54" s="155">
        <v>200</v>
      </c>
      <c r="D54" s="156">
        <v>200</v>
      </c>
      <c r="E54" s="154"/>
      <c r="F54" s="155"/>
      <c r="G54" s="157"/>
      <c r="H54" s="204"/>
      <c r="I54" s="155"/>
      <c r="J54" s="157"/>
      <c r="K54" s="152"/>
      <c r="L54" s="153"/>
      <c r="M54" s="158"/>
      <c r="N54" s="114">
        <v>41</v>
      </c>
    </row>
    <row r="55" spans="1:14" ht="14">
      <c r="A55" s="358" t="s">
        <v>112</v>
      </c>
      <c r="B55" s="154">
        <v>20</v>
      </c>
      <c r="C55" s="155">
        <v>20</v>
      </c>
      <c r="D55" s="156">
        <v>20</v>
      </c>
      <c r="E55" s="154"/>
      <c r="F55" s="155"/>
      <c r="G55" s="157"/>
      <c r="H55" s="204">
        <v>10</v>
      </c>
      <c r="I55" s="155">
        <v>10</v>
      </c>
      <c r="J55" s="157">
        <v>10</v>
      </c>
      <c r="K55" s="152"/>
      <c r="L55" s="153"/>
      <c r="M55" s="158"/>
      <c r="N55" s="114">
        <v>42</v>
      </c>
    </row>
    <row r="56" spans="1:14" ht="14">
      <c r="A56" s="358" t="s">
        <v>113</v>
      </c>
      <c r="B56" s="154"/>
      <c r="C56" s="155"/>
      <c r="D56" s="156"/>
      <c r="E56" s="154">
        <v>50</v>
      </c>
      <c r="F56" s="155">
        <v>50</v>
      </c>
      <c r="G56" s="157">
        <v>50</v>
      </c>
      <c r="H56" s="204"/>
      <c r="I56" s="155"/>
      <c r="J56" s="157"/>
      <c r="K56" s="152"/>
      <c r="L56" s="153"/>
      <c r="M56" s="158"/>
      <c r="N56" s="114">
        <v>43</v>
      </c>
    </row>
    <row r="57" spans="1:14" ht="14">
      <c r="A57" s="358" t="s">
        <v>114</v>
      </c>
      <c r="B57" s="154">
        <v>10</v>
      </c>
      <c r="C57" s="155">
        <v>10</v>
      </c>
      <c r="D57" s="156">
        <v>10</v>
      </c>
      <c r="E57" s="154">
        <v>60</v>
      </c>
      <c r="F57" s="155">
        <v>60</v>
      </c>
      <c r="G57" s="157">
        <v>65</v>
      </c>
      <c r="H57" s="204">
        <v>5</v>
      </c>
      <c r="I57" s="155">
        <v>5</v>
      </c>
      <c r="J57" s="157">
        <v>10</v>
      </c>
      <c r="K57" s="207"/>
      <c r="L57" s="208"/>
      <c r="M57" s="158"/>
      <c r="N57" s="114">
        <v>44</v>
      </c>
    </row>
    <row r="58" spans="1:14" ht="14">
      <c r="A58" s="358" t="s">
        <v>115</v>
      </c>
      <c r="B58" s="154"/>
      <c r="C58" s="155"/>
      <c r="D58" s="156"/>
      <c r="E58" s="154">
        <v>145</v>
      </c>
      <c r="F58" s="155">
        <v>145</v>
      </c>
      <c r="G58" s="157">
        <v>130</v>
      </c>
      <c r="H58" s="204"/>
      <c r="I58" s="155"/>
      <c r="J58" s="157"/>
      <c r="K58" s="152"/>
      <c r="L58" s="153"/>
      <c r="M58" s="158"/>
      <c r="N58" s="114">
        <v>45</v>
      </c>
    </row>
    <row r="59" spans="1:14" ht="14">
      <c r="A59" s="358" t="s">
        <v>116</v>
      </c>
      <c r="B59" s="154">
        <v>17</v>
      </c>
      <c r="C59" s="155">
        <v>17</v>
      </c>
      <c r="D59" s="156">
        <v>17</v>
      </c>
      <c r="E59" s="154">
        <v>39</v>
      </c>
      <c r="F59" s="155">
        <v>39</v>
      </c>
      <c r="G59" s="157">
        <v>39</v>
      </c>
      <c r="H59" s="204"/>
      <c r="I59" s="155"/>
      <c r="J59" s="157"/>
      <c r="K59" s="152"/>
      <c r="L59" s="153"/>
      <c r="M59" s="158"/>
      <c r="N59" s="114">
        <v>46</v>
      </c>
    </row>
    <row r="60" spans="1:14" ht="14">
      <c r="A60" s="364" t="s">
        <v>117</v>
      </c>
      <c r="B60" s="154">
        <v>90</v>
      </c>
      <c r="C60" s="155">
        <v>90</v>
      </c>
      <c r="D60" s="156">
        <v>90</v>
      </c>
      <c r="E60" s="154"/>
      <c r="F60" s="155"/>
      <c r="G60" s="157"/>
      <c r="H60" s="204"/>
      <c r="I60" s="155"/>
      <c r="J60" s="157"/>
      <c r="K60" s="152"/>
      <c r="L60" s="153"/>
      <c r="M60" s="158"/>
      <c r="N60" s="114">
        <v>47</v>
      </c>
    </row>
    <row r="61" spans="1:14" ht="14">
      <c r="A61" s="358" t="s">
        <v>118</v>
      </c>
      <c r="B61" s="154">
        <v>26</v>
      </c>
      <c r="C61" s="155">
        <v>26</v>
      </c>
      <c r="D61" s="156">
        <v>43</v>
      </c>
      <c r="E61" s="154">
        <v>10</v>
      </c>
      <c r="F61" s="155">
        <v>10</v>
      </c>
      <c r="G61" s="157">
        <v>23</v>
      </c>
      <c r="H61" s="204"/>
      <c r="I61" s="155"/>
      <c r="J61" s="157"/>
      <c r="K61" s="152"/>
      <c r="L61" s="153"/>
      <c r="M61" s="158"/>
      <c r="N61" s="114">
        <v>48</v>
      </c>
    </row>
    <row r="62" spans="1:14" ht="14">
      <c r="A62" s="358" t="s">
        <v>119</v>
      </c>
      <c r="B62" s="154">
        <v>20</v>
      </c>
      <c r="C62" s="155">
        <v>20</v>
      </c>
      <c r="D62" s="156">
        <v>20</v>
      </c>
      <c r="E62" s="154">
        <v>100</v>
      </c>
      <c r="F62" s="155">
        <v>100</v>
      </c>
      <c r="G62" s="157">
        <v>100</v>
      </c>
      <c r="H62" s="204"/>
      <c r="I62" s="155"/>
      <c r="J62" s="157"/>
      <c r="K62" s="152"/>
      <c r="L62" s="153"/>
      <c r="M62" s="158"/>
      <c r="N62" s="114">
        <v>49</v>
      </c>
    </row>
    <row r="63" spans="1:14" ht="14">
      <c r="A63" s="358" t="s">
        <v>120</v>
      </c>
      <c r="B63" s="154"/>
      <c r="C63" s="155"/>
      <c r="D63" s="156"/>
      <c r="E63" s="154"/>
      <c r="F63" s="155"/>
      <c r="G63" s="157">
        <v>70</v>
      </c>
      <c r="H63" s="204"/>
      <c r="I63" s="155"/>
      <c r="J63" s="157"/>
      <c r="K63" s="152"/>
      <c r="L63" s="153"/>
      <c r="M63" s="158"/>
      <c r="N63" s="114">
        <v>50</v>
      </c>
    </row>
    <row r="64" spans="1:14" ht="14">
      <c r="A64" s="358" t="s">
        <v>121</v>
      </c>
      <c r="B64" s="154">
        <v>55</v>
      </c>
      <c r="C64" s="155">
        <v>3</v>
      </c>
      <c r="D64" s="156">
        <v>55</v>
      </c>
      <c r="E64" s="154"/>
      <c r="F64" s="155"/>
      <c r="G64" s="157"/>
      <c r="H64" s="204"/>
      <c r="I64" s="155"/>
      <c r="J64" s="157"/>
      <c r="K64" s="152"/>
      <c r="L64" s="153"/>
      <c r="M64" s="150"/>
      <c r="N64" s="114">
        <v>51</v>
      </c>
    </row>
    <row r="65" spans="1:14" ht="14">
      <c r="A65" s="358" t="s">
        <v>122</v>
      </c>
      <c r="B65" s="186"/>
      <c r="C65" s="187"/>
      <c r="D65" s="188"/>
      <c r="E65" s="186">
        <v>20</v>
      </c>
      <c r="F65" s="187">
        <v>20</v>
      </c>
      <c r="G65" s="189">
        <v>50</v>
      </c>
      <c r="H65" s="209"/>
      <c r="I65" s="187"/>
      <c r="J65" s="189"/>
      <c r="K65" s="191"/>
      <c r="L65" s="192"/>
      <c r="M65" s="166"/>
      <c r="N65" s="114">
        <v>52</v>
      </c>
    </row>
    <row r="66" spans="1:14" ht="14">
      <c r="A66" s="358" t="s">
        <v>125</v>
      </c>
      <c r="B66" s="186">
        <v>40</v>
      </c>
      <c r="C66" s="187">
        <v>40</v>
      </c>
      <c r="D66" s="188">
        <v>40</v>
      </c>
      <c r="E66" s="186"/>
      <c r="F66" s="187"/>
      <c r="G66" s="189"/>
      <c r="H66" s="209"/>
      <c r="I66" s="187"/>
      <c r="J66" s="189"/>
      <c r="K66" s="191"/>
      <c r="L66" s="192"/>
      <c r="M66" s="166"/>
      <c r="N66" s="114">
        <v>53</v>
      </c>
    </row>
    <row r="67" spans="1:14" ht="14">
      <c r="A67" s="358" t="s">
        <v>126</v>
      </c>
      <c r="B67" s="186">
        <v>30</v>
      </c>
      <c r="C67" s="187">
        <v>30</v>
      </c>
      <c r="D67" s="188">
        <v>30</v>
      </c>
      <c r="E67" s="186"/>
      <c r="F67" s="187"/>
      <c r="G67" s="189"/>
      <c r="H67" s="209"/>
      <c r="I67" s="187"/>
      <c r="J67" s="189"/>
      <c r="K67" s="191"/>
      <c r="L67" s="192"/>
      <c r="M67" s="166"/>
      <c r="N67" s="114">
        <v>54</v>
      </c>
    </row>
    <row r="68" spans="1:14" ht="14">
      <c r="A68" s="363" t="s">
        <v>127</v>
      </c>
      <c r="B68" s="186">
        <v>50</v>
      </c>
      <c r="C68" s="187">
        <v>50</v>
      </c>
      <c r="D68" s="188">
        <v>50</v>
      </c>
      <c r="E68" s="186"/>
      <c r="F68" s="187"/>
      <c r="G68" s="189"/>
      <c r="H68" s="209"/>
      <c r="I68" s="187"/>
      <c r="J68" s="189"/>
      <c r="K68" s="191"/>
      <c r="L68" s="192"/>
      <c r="M68" s="166"/>
      <c r="N68" s="114">
        <v>55</v>
      </c>
    </row>
    <row r="69" spans="1:14" ht="14">
      <c r="A69" s="363" t="s">
        <v>128</v>
      </c>
      <c r="B69" s="186"/>
      <c r="C69" s="187"/>
      <c r="D69" s="188"/>
      <c r="E69" s="186">
        <v>45</v>
      </c>
      <c r="F69" s="187">
        <v>45</v>
      </c>
      <c r="G69" s="189">
        <v>45</v>
      </c>
      <c r="H69" s="209"/>
      <c r="I69" s="187"/>
      <c r="J69" s="189"/>
      <c r="K69" s="191"/>
      <c r="L69" s="192"/>
      <c r="M69" s="166"/>
      <c r="N69" s="114">
        <v>56</v>
      </c>
    </row>
    <row r="70" spans="1:14" ht="14">
      <c r="A70" s="363" t="s">
        <v>129</v>
      </c>
      <c r="B70" s="186"/>
      <c r="C70" s="187"/>
      <c r="D70" s="188"/>
      <c r="E70" s="186">
        <v>35</v>
      </c>
      <c r="F70" s="187">
        <v>35</v>
      </c>
      <c r="G70" s="189">
        <v>35</v>
      </c>
      <c r="H70" s="209"/>
      <c r="I70" s="187"/>
      <c r="J70" s="189"/>
      <c r="K70" s="191"/>
      <c r="L70" s="192"/>
      <c r="M70" s="166"/>
      <c r="N70" s="114">
        <v>57</v>
      </c>
    </row>
    <row r="71" spans="1:14" ht="14.5" thickBot="1">
      <c r="A71" s="363" t="s">
        <v>130</v>
      </c>
      <c r="B71" s="186"/>
      <c r="C71" s="187"/>
      <c r="D71" s="188"/>
      <c r="E71" s="186">
        <v>35</v>
      </c>
      <c r="F71" s="187">
        <v>35</v>
      </c>
      <c r="G71" s="189">
        <v>40</v>
      </c>
      <c r="H71" s="209"/>
      <c r="I71" s="187"/>
      <c r="J71" s="189"/>
      <c r="K71" s="191"/>
      <c r="L71" s="192"/>
      <c r="M71" s="166"/>
      <c r="N71" s="114">
        <v>58</v>
      </c>
    </row>
    <row r="72" spans="1:14" ht="13.5" thickBot="1">
      <c r="A72" s="355" t="s">
        <v>187</v>
      </c>
      <c r="B72" s="167">
        <f t="shared" ref="B72:M72" si="3">SUM(B45:B71)</f>
        <v>1428</v>
      </c>
      <c r="C72" s="168">
        <f t="shared" si="3"/>
        <v>1376</v>
      </c>
      <c r="D72" s="169">
        <f t="shared" si="3"/>
        <v>1670</v>
      </c>
      <c r="E72" s="167">
        <f t="shared" si="3"/>
        <v>539</v>
      </c>
      <c r="F72" s="168">
        <f t="shared" si="3"/>
        <v>539</v>
      </c>
      <c r="G72" s="170">
        <f t="shared" si="3"/>
        <v>647</v>
      </c>
      <c r="H72" s="200">
        <f t="shared" si="3"/>
        <v>15</v>
      </c>
      <c r="I72" s="197">
        <f t="shared" si="3"/>
        <v>15</v>
      </c>
      <c r="J72" s="199">
        <f t="shared" si="3"/>
        <v>20</v>
      </c>
      <c r="K72" s="200">
        <f t="shared" si="3"/>
        <v>0</v>
      </c>
      <c r="L72" s="199">
        <f t="shared" si="3"/>
        <v>0</v>
      </c>
      <c r="M72" s="201">
        <f t="shared" si="3"/>
        <v>0</v>
      </c>
    </row>
    <row r="73" spans="1:14" ht="14">
      <c r="A73" s="361" t="s">
        <v>8</v>
      </c>
      <c r="B73" s="173"/>
      <c r="C73" s="174"/>
      <c r="D73" s="175"/>
      <c r="E73" s="173"/>
      <c r="F73" s="174"/>
      <c r="G73" s="176"/>
      <c r="H73" s="203">
        <v>75</v>
      </c>
      <c r="I73" s="174">
        <v>75</v>
      </c>
      <c r="J73" s="176">
        <v>75</v>
      </c>
      <c r="K73" s="178"/>
      <c r="L73" s="179"/>
      <c r="M73" s="180"/>
      <c r="N73" s="114">
        <v>59</v>
      </c>
    </row>
    <row r="74" spans="1:14" ht="14">
      <c r="A74" s="359" t="s">
        <v>11</v>
      </c>
      <c r="B74" s="154"/>
      <c r="C74" s="155"/>
      <c r="D74" s="156"/>
      <c r="E74" s="154"/>
      <c r="F74" s="155"/>
      <c r="G74" s="157"/>
      <c r="H74" s="204">
        <v>60</v>
      </c>
      <c r="I74" s="155">
        <v>60</v>
      </c>
      <c r="J74" s="157">
        <v>60</v>
      </c>
      <c r="K74" s="152"/>
      <c r="L74" s="153"/>
      <c r="M74" s="158"/>
      <c r="N74" s="114">
        <v>60</v>
      </c>
    </row>
    <row r="75" spans="1:14" ht="14">
      <c r="A75" s="359" t="s">
        <v>14</v>
      </c>
      <c r="B75" s="154"/>
      <c r="C75" s="155"/>
      <c r="D75" s="156"/>
      <c r="E75" s="154"/>
      <c r="F75" s="155"/>
      <c r="G75" s="157"/>
      <c r="H75" s="204">
        <v>50</v>
      </c>
      <c r="I75" s="155">
        <v>50</v>
      </c>
      <c r="J75" s="157">
        <v>50</v>
      </c>
      <c r="K75" s="152"/>
      <c r="L75" s="153"/>
      <c r="M75" s="158"/>
      <c r="N75" s="114">
        <v>61</v>
      </c>
    </row>
    <row r="76" spans="1:14" ht="14">
      <c r="A76" s="358" t="s">
        <v>17</v>
      </c>
      <c r="B76" s="154"/>
      <c r="C76" s="155"/>
      <c r="D76" s="156"/>
      <c r="E76" s="210"/>
      <c r="F76" s="211"/>
      <c r="G76" s="184"/>
      <c r="H76" s="212">
        <v>32</v>
      </c>
      <c r="I76" s="182">
        <v>32</v>
      </c>
      <c r="J76" s="184">
        <v>32</v>
      </c>
      <c r="K76" s="213"/>
      <c r="L76" s="214"/>
      <c r="M76" s="185"/>
      <c r="N76" s="114">
        <v>62</v>
      </c>
    </row>
    <row r="77" spans="1:14" ht="14">
      <c r="A77" s="358" t="s">
        <v>20</v>
      </c>
      <c r="B77" s="154"/>
      <c r="C77" s="155"/>
      <c r="D77" s="156"/>
      <c r="E77" s="154"/>
      <c r="F77" s="155"/>
      <c r="G77" s="157"/>
      <c r="H77" s="204">
        <v>5</v>
      </c>
      <c r="I77" s="155">
        <v>5</v>
      </c>
      <c r="J77" s="157">
        <v>40</v>
      </c>
      <c r="K77" s="152"/>
      <c r="L77" s="153"/>
      <c r="M77" s="158"/>
      <c r="N77" s="114">
        <v>63</v>
      </c>
    </row>
    <row r="78" spans="1:14" ht="14">
      <c r="A78" s="358" t="s">
        <v>23</v>
      </c>
      <c r="B78" s="154"/>
      <c r="C78" s="155"/>
      <c r="D78" s="156"/>
      <c r="E78" s="154"/>
      <c r="F78" s="155"/>
      <c r="G78" s="157"/>
      <c r="H78" s="204"/>
      <c r="I78" s="155"/>
      <c r="J78" s="157">
        <v>119</v>
      </c>
      <c r="K78" s="152"/>
      <c r="L78" s="153"/>
      <c r="M78" s="158"/>
      <c r="N78" s="114">
        <v>64</v>
      </c>
    </row>
    <row r="79" spans="1:14" ht="14">
      <c r="A79" s="358" t="s">
        <v>26</v>
      </c>
      <c r="B79" s="154"/>
      <c r="C79" s="155"/>
      <c r="D79" s="156"/>
      <c r="E79" s="154"/>
      <c r="F79" s="155"/>
      <c r="G79" s="157"/>
      <c r="H79" s="204">
        <v>85</v>
      </c>
      <c r="I79" s="155"/>
      <c r="J79" s="157">
        <v>85</v>
      </c>
      <c r="K79" s="152"/>
      <c r="L79" s="153"/>
      <c r="M79" s="158"/>
      <c r="N79" s="114">
        <v>65</v>
      </c>
    </row>
    <row r="80" spans="1:14" ht="14">
      <c r="A80" s="358" t="s">
        <v>29</v>
      </c>
      <c r="B80" s="154"/>
      <c r="C80" s="155"/>
      <c r="D80" s="156"/>
      <c r="E80" s="154"/>
      <c r="F80" s="155"/>
      <c r="G80" s="157"/>
      <c r="H80" s="204">
        <v>40</v>
      </c>
      <c r="I80" s="155">
        <v>40</v>
      </c>
      <c r="J80" s="157">
        <v>40</v>
      </c>
      <c r="K80" s="152"/>
      <c r="L80" s="153"/>
      <c r="M80" s="158"/>
      <c r="N80" s="114">
        <v>66</v>
      </c>
    </row>
    <row r="81" spans="1:14" ht="14">
      <c r="A81" s="359" t="s">
        <v>32</v>
      </c>
      <c r="B81" s="154">
        <v>60</v>
      </c>
      <c r="C81" s="155">
        <v>60</v>
      </c>
      <c r="D81" s="156">
        <v>60</v>
      </c>
      <c r="E81" s="154"/>
      <c r="F81" s="155"/>
      <c r="G81" s="157"/>
      <c r="H81" s="204"/>
      <c r="I81" s="155"/>
      <c r="J81" s="157"/>
      <c r="K81" s="152"/>
      <c r="L81" s="153"/>
      <c r="M81" s="158"/>
      <c r="N81" s="114">
        <v>67</v>
      </c>
    </row>
    <row r="82" spans="1:14" ht="14">
      <c r="A82" s="358" t="s">
        <v>35</v>
      </c>
      <c r="B82" s="154"/>
      <c r="C82" s="155"/>
      <c r="D82" s="156"/>
      <c r="E82" s="154"/>
      <c r="F82" s="155"/>
      <c r="G82" s="157"/>
      <c r="H82" s="204">
        <v>30</v>
      </c>
      <c r="I82" s="155">
        <v>30</v>
      </c>
      <c r="J82" s="157">
        <v>70</v>
      </c>
      <c r="K82" s="152"/>
      <c r="L82" s="153"/>
      <c r="M82" s="158"/>
      <c r="N82" s="114">
        <v>68</v>
      </c>
    </row>
    <row r="83" spans="1:14" ht="14">
      <c r="A83" s="359" t="s">
        <v>38</v>
      </c>
      <c r="B83" s="154"/>
      <c r="C83" s="155"/>
      <c r="D83" s="156"/>
      <c r="E83" s="154"/>
      <c r="F83" s="155"/>
      <c r="G83" s="157"/>
      <c r="H83" s="204"/>
      <c r="I83" s="155"/>
      <c r="J83" s="157">
        <v>50</v>
      </c>
      <c r="K83" s="152"/>
      <c r="L83" s="153"/>
      <c r="M83" s="158"/>
      <c r="N83" s="114">
        <v>69</v>
      </c>
    </row>
    <row r="84" spans="1:14" ht="14">
      <c r="A84" s="360" t="s">
        <v>41</v>
      </c>
      <c r="B84" s="154">
        <v>115</v>
      </c>
      <c r="C84" s="155">
        <v>115</v>
      </c>
      <c r="D84" s="156">
        <v>115</v>
      </c>
      <c r="E84" s="154"/>
      <c r="F84" s="155"/>
      <c r="G84" s="157"/>
      <c r="H84" s="204">
        <v>95</v>
      </c>
      <c r="I84" s="155">
        <v>95</v>
      </c>
      <c r="J84" s="157">
        <v>95</v>
      </c>
      <c r="K84" s="152"/>
      <c r="L84" s="153"/>
      <c r="M84" s="158"/>
      <c r="N84" s="114">
        <v>70</v>
      </c>
    </row>
    <row r="85" spans="1:14" ht="14">
      <c r="A85" s="361" t="s">
        <v>44</v>
      </c>
      <c r="B85" s="154"/>
      <c r="C85" s="155"/>
      <c r="D85" s="156"/>
      <c r="E85" s="154"/>
      <c r="F85" s="155"/>
      <c r="G85" s="157"/>
      <c r="H85" s="204">
        <v>70</v>
      </c>
      <c r="I85" s="155">
        <v>70</v>
      </c>
      <c r="J85" s="157">
        <v>70</v>
      </c>
      <c r="K85" s="152"/>
      <c r="L85" s="153"/>
      <c r="M85" s="158"/>
      <c r="N85" s="114">
        <v>71</v>
      </c>
    </row>
    <row r="86" spans="1:14" ht="14">
      <c r="A86" s="358" t="s">
        <v>47</v>
      </c>
      <c r="B86" s="154"/>
      <c r="C86" s="155"/>
      <c r="D86" s="156"/>
      <c r="E86" s="154"/>
      <c r="F86" s="155"/>
      <c r="G86" s="157"/>
      <c r="H86" s="204">
        <v>27</v>
      </c>
      <c r="I86" s="155">
        <v>27</v>
      </c>
      <c r="J86" s="157">
        <v>47</v>
      </c>
      <c r="K86" s="152"/>
      <c r="L86" s="153"/>
      <c r="M86" s="158"/>
      <c r="N86" s="114">
        <v>72</v>
      </c>
    </row>
    <row r="87" spans="1:14" ht="14">
      <c r="A87" s="358" t="s">
        <v>50</v>
      </c>
      <c r="B87" s="154"/>
      <c r="C87" s="155"/>
      <c r="D87" s="156"/>
      <c r="E87" s="154"/>
      <c r="F87" s="155"/>
      <c r="G87" s="157"/>
      <c r="H87" s="204">
        <v>70</v>
      </c>
      <c r="I87" s="155">
        <v>70</v>
      </c>
      <c r="J87" s="157">
        <v>70</v>
      </c>
      <c r="K87" s="152"/>
      <c r="L87" s="153"/>
      <c r="M87" s="158"/>
      <c r="N87" s="114">
        <v>73</v>
      </c>
    </row>
    <row r="88" spans="1:14" ht="14">
      <c r="A88" s="359" t="s">
        <v>55</v>
      </c>
      <c r="B88" s="154"/>
      <c r="C88" s="155"/>
      <c r="D88" s="156"/>
      <c r="E88" s="154">
        <v>15</v>
      </c>
      <c r="F88" s="155">
        <v>15</v>
      </c>
      <c r="G88" s="157">
        <v>15</v>
      </c>
      <c r="H88" s="204"/>
      <c r="I88" s="155"/>
      <c r="J88" s="157"/>
      <c r="K88" s="152"/>
      <c r="L88" s="153"/>
      <c r="M88" s="158"/>
      <c r="N88" s="114">
        <v>74</v>
      </c>
    </row>
    <row r="89" spans="1:14" ht="14">
      <c r="A89" s="358" t="s">
        <v>58</v>
      </c>
      <c r="B89" s="154">
        <v>23</v>
      </c>
      <c r="C89" s="155">
        <v>23</v>
      </c>
      <c r="D89" s="156">
        <v>23</v>
      </c>
      <c r="E89" s="154"/>
      <c r="F89" s="155"/>
      <c r="G89" s="157"/>
      <c r="H89" s="204"/>
      <c r="I89" s="155"/>
      <c r="J89" s="157"/>
      <c r="K89" s="152"/>
      <c r="L89" s="153"/>
      <c r="M89" s="158"/>
      <c r="N89" s="114">
        <v>75</v>
      </c>
    </row>
    <row r="90" spans="1:14" ht="14">
      <c r="A90" s="358" t="s">
        <v>60</v>
      </c>
      <c r="B90" s="154">
        <v>20</v>
      </c>
      <c r="C90" s="155">
        <v>20</v>
      </c>
      <c r="D90" s="156">
        <v>20</v>
      </c>
      <c r="E90" s="154"/>
      <c r="F90" s="155"/>
      <c r="G90" s="157"/>
      <c r="H90" s="204"/>
      <c r="I90" s="155"/>
      <c r="J90" s="157"/>
      <c r="K90" s="152"/>
      <c r="L90" s="153"/>
      <c r="M90" s="158"/>
      <c r="N90" s="114">
        <v>76</v>
      </c>
    </row>
    <row r="91" spans="1:14" ht="14">
      <c r="A91" s="358" t="s">
        <v>62</v>
      </c>
      <c r="B91" s="154"/>
      <c r="C91" s="155"/>
      <c r="D91" s="156"/>
      <c r="E91" s="154"/>
      <c r="F91" s="155"/>
      <c r="G91" s="157"/>
      <c r="H91" s="204">
        <v>30</v>
      </c>
      <c r="I91" s="155">
        <v>30</v>
      </c>
      <c r="J91" s="157">
        <v>30</v>
      </c>
      <c r="K91" s="152"/>
      <c r="L91" s="153"/>
      <c r="M91" s="158"/>
      <c r="N91" s="114">
        <v>77</v>
      </c>
    </row>
    <row r="92" spans="1:14" ht="14">
      <c r="A92" s="358" t="s">
        <v>64</v>
      </c>
      <c r="B92" s="154"/>
      <c r="C92" s="155"/>
      <c r="D92" s="156"/>
      <c r="E92" s="154"/>
      <c r="F92" s="155"/>
      <c r="G92" s="157"/>
      <c r="H92" s="204">
        <v>8</v>
      </c>
      <c r="I92" s="155">
        <v>8</v>
      </c>
      <c r="J92" s="157">
        <v>18</v>
      </c>
      <c r="K92" s="152"/>
      <c r="L92" s="153"/>
      <c r="M92" s="158"/>
      <c r="N92" s="114">
        <v>78</v>
      </c>
    </row>
    <row r="93" spans="1:14" ht="14">
      <c r="A93" s="358" t="s">
        <v>66</v>
      </c>
      <c r="B93" s="154"/>
      <c r="C93" s="155"/>
      <c r="D93" s="156"/>
      <c r="E93" s="154"/>
      <c r="F93" s="155"/>
      <c r="G93" s="157"/>
      <c r="H93" s="204">
        <v>50</v>
      </c>
      <c r="I93" s="155">
        <v>50</v>
      </c>
      <c r="J93" s="157">
        <v>50</v>
      </c>
      <c r="K93" s="152"/>
      <c r="L93" s="153"/>
      <c r="M93" s="158"/>
      <c r="N93" s="114">
        <v>79</v>
      </c>
    </row>
    <row r="94" spans="1:14" ht="14">
      <c r="A94" s="363" t="s">
        <v>68</v>
      </c>
      <c r="B94" s="186"/>
      <c r="C94" s="187"/>
      <c r="D94" s="188"/>
      <c r="E94" s="186"/>
      <c r="F94" s="187"/>
      <c r="G94" s="189"/>
      <c r="H94" s="209">
        <v>55</v>
      </c>
      <c r="I94" s="187">
        <v>55</v>
      </c>
      <c r="J94" s="189">
        <v>55</v>
      </c>
      <c r="K94" s="191"/>
      <c r="L94" s="192"/>
      <c r="M94" s="193"/>
      <c r="N94" s="114">
        <v>80</v>
      </c>
    </row>
    <row r="95" spans="1:14" ht="14.5" thickBot="1">
      <c r="A95" s="363" t="s">
        <v>70</v>
      </c>
      <c r="B95" s="186"/>
      <c r="C95" s="187"/>
      <c r="D95" s="188"/>
      <c r="E95" s="186"/>
      <c r="F95" s="187"/>
      <c r="G95" s="189"/>
      <c r="H95" s="209">
        <v>15</v>
      </c>
      <c r="I95" s="187">
        <v>15</v>
      </c>
      <c r="J95" s="189">
        <v>15</v>
      </c>
      <c r="K95" s="194"/>
      <c r="L95" s="195"/>
      <c r="M95" s="193"/>
      <c r="N95" s="114">
        <v>81</v>
      </c>
    </row>
    <row r="96" spans="1:14" ht="13.5" thickBot="1">
      <c r="A96" s="355" t="s">
        <v>188</v>
      </c>
      <c r="B96" s="196">
        <f t="shared" ref="B96:M96" si="4">SUM(B73:B95)</f>
        <v>218</v>
      </c>
      <c r="C96" s="197">
        <f t="shared" si="4"/>
        <v>218</v>
      </c>
      <c r="D96" s="198">
        <f t="shared" si="4"/>
        <v>218</v>
      </c>
      <c r="E96" s="196">
        <f t="shared" si="4"/>
        <v>15</v>
      </c>
      <c r="F96" s="197">
        <f t="shared" si="4"/>
        <v>15</v>
      </c>
      <c r="G96" s="199">
        <f t="shared" si="4"/>
        <v>15</v>
      </c>
      <c r="H96" s="171">
        <f t="shared" si="4"/>
        <v>797</v>
      </c>
      <c r="I96" s="168">
        <f t="shared" si="4"/>
        <v>712</v>
      </c>
      <c r="J96" s="170">
        <f t="shared" si="4"/>
        <v>1071</v>
      </c>
      <c r="K96" s="200">
        <f t="shared" si="4"/>
        <v>0</v>
      </c>
      <c r="L96" s="199">
        <f t="shared" si="4"/>
        <v>0</v>
      </c>
      <c r="M96" s="201">
        <f t="shared" si="4"/>
        <v>0</v>
      </c>
    </row>
    <row r="97" spans="1:14" ht="14">
      <c r="A97" s="361" t="s">
        <v>74</v>
      </c>
      <c r="B97" s="173">
        <v>200</v>
      </c>
      <c r="C97" s="174">
        <v>200</v>
      </c>
      <c r="D97" s="175">
        <v>200</v>
      </c>
      <c r="E97" s="215"/>
      <c r="F97" s="216"/>
      <c r="G97" s="176"/>
      <c r="H97" s="217"/>
      <c r="I97" s="216"/>
      <c r="J97" s="176"/>
      <c r="K97" s="218"/>
      <c r="L97" s="219"/>
      <c r="M97" s="180"/>
      <c r="N97" s="114">
        <v>82</v>
      </c>
    </row>
    <row r="98" spans="1:14" ht="14">
      <c r="A98" s="359" t="s">
        <v>76</v>
      </c>
      <c r="B98" s="154">
        <v>100</v>
      </c>
      <c r="C98" s="155">
        <v>100</v>
      </c>
      <c r="D98" s="156">
        <v>100</v>
      </c>
      <c r="E98" s="144"/>
      <c r="F98" s="145"/>
      <c r="G98" s="157"/>
      <c r="H98" s="147"/>
      <c r="I98" s="145"/>
      <c r="J98" s="157"/>
      <c r="K98" s="148"/>
      <c r="L98" s="149"/>
      <c r="M98" s="158"/>
      <c r="N98" s="114">
        <v>83</v>
      </c>
    </row>
    <row r="99" spans="1:14" ht="14">
      <c r="A99" s="358" t="s">
        <v>78</v>
      </c>
      <c r="B99" s="154">
        <v>25</v>
      </c>
      <c r="C99" s="155">
        <v>25</v>
      </c>
      <c r="D99" s="156">
        <v>25</v>
      </c>
      <c r="E99" s="144"/>
      <c r="F99" s="145"/>
      <c r="G99" s="157"/>
      <c r="H99" s="147"/>
      <c r="I99" s="145"/>
      <c r="J99" s="157"/>
      <c r="K99" s="148"/>
      <c r="L99" s="149"/>
      <c r="M99" s="158"/>
      <c r="N99" s="114">
        <v>84</v>
      </c>
    </row>
    <row r="100" spans="1:14" ht="14">
      <c r="A100" s="359" t="s">
        <v>80</v>
      </c>
      <c r="B100" s="154">
        <v>22</v>
      </c>
      <c r="C100" s="155">
        <v>22</v>
      </c>
      <c r="D100" s="156">
        <v>21</v>
      </c>
      <c r="E100" s="144"/>
      <c r="F100" s="145"/>
      <c r="G100" s="157"/>
      <c r="H100" s="147"/>
      <c r="I100" s="145"/>
      <c r="J100" s="157"/>
      <c r="K100" s="148"/>
      <c r="L100" s="149"/>
      <c r="M100" s="158"/>
      <c r="N100" s="114">
        <v>85</v>
      </c>
    </row>
    <row r="101" spans="1:14" ht="14">
      <c r="A101" s="358" t="s">
        <v>82</v>
      </c>
      <c r="B101" s="154">
        <v>55</v>
      </c>
      <c r="C101" s="155">
        <v>55</v>
      </c>
      <c r="D101" s="156">
        <v>55</v>
      </c>
      <c r="E101" s="220"/>
      <c r="F101" s="221"/>
      <c r="G101" s="157"/>
      <c r="H101" s="222"/>
      <c r="I101" s="221"/>
      <c r="J101" s="157"/>
      <c r="K101" s="223"/>
      <c r="L101" s="224"/>
      <c r="M101" s="158"/>
      <c r="N101" s="114">
        <v>86</v>
      </c>
    </row>
    <row r="102" spans="1:14" ht="14">
      <c r="A102" s="358" t="s">
        <v>84</v>
      </c>
      <c r="B102" s="154">
        <v>45</v>
      </c>
      <c r="C102" s="155">
        <v>45</v>
      </c>
      <c r="D102" s="156">
        <v>45</v>
      </c>
      <c r="E102" s="220"/>
      <c r="F102" s="221"/>
      <c r="G102" s="157"/>
      <c r="H102" s="222"/>
      <c r="I102" s="221"/>
      <c r="J102" s="157"/>
      <c r="K102" s="223"/>
      <c r="L102" s="224"/>
      <c r="M102" s="158"/>
      <c r="N102" s="114">
        <v>87</v>
      </c>
    </row>
    <row r="103" spans="1:14" ht="14">
      <c r="A103" s="358" t="s">
        <v>86</v>
      </c>
      <c r="B103" s="154">
        <v>6</v>
      </c>
      <c r="C103" s="155">
        <v>6</v>
      </c>
      <c r="D103" s="156">
        <v>10</v>
      </c>
      <c r="E103" s="144"/>
      <c r="F103" s="145"/>
      <c r="G103" s="157"/>
      <c r="H103" s="147"/>
      <c r="I103" s="145"/>
      <c r="J103" s="157"/>
      <c r="K103" s="148"/>
      <c r="L103" s="149"/>
      <c r="M103" s="158"/>
      <c r="N103" s="114">
        <v>88</v>
      </c>
    </row>
    <row r="104" spans="1:14" ht="14">
      <c r="A104" s="358" t="s">
        <v>88</v>
      </c>
      <c r="B104" s="154">
        <v>40</v>
      </c>
      <c r="C104" s="155">
        <v>40</v>
      </c>
      <c r="D104" s="156">
        <v>40</v>
      </c>
      <c r="E104" s="144"/>
      <c r="F104" s="145"/>
      <c r="G104" s="157"/>
      <c r="H104" s="147"/>
      <c r="I104" s="145"/>
      <c r="J104" s="157"/>
      <c r="K104" s="148"/>
      <c r="L104" s="149"/>
      <c r="M104" s="158"/>
      <c r="N104" s="114">
        <v>89</v>
      </c>
    </row>
    <row r="105" spans="1:14" ht="14.5" thickBot="1">
      <c r="A105" s="363" t="s">
        <v>90</v>
      </c>
      <c r="B105" s="186"/>
      <c r="C105" s="187">
        <v>35</v>
      </c>
      <c r="D105" s="188">
        <v>35</v>
      </c>
      <c r="E105" s="162"/>
      <c r="F105" s="163"/>
      <c r="G105" s="189"/>
      <c r="H105" s="165"/>
      <c r="I105" s="163"/>
      <c r="J105" s="189"/>
      <c r="K105" s="225"/>
      <c r="L105" s="226"/>
      <c r="M105" s="193"/>
      <c r="N105" s="114">
        <v>90</v>
      </c>
    </row>
    <row r="106" spans="1:14" ht="13.5" thickBot="1">
      <c r="A106" s="355" t="s">
        <v>189</v>
      </c>
      <c r="B106" s="196">
        <f t="shared" ref="B106:M106" si="5">SUM(B97:B105)</f>
        <v>493</v>
      </c>
      <c r="C106" s="197">
        <f t="shared" si="5"/>
        <v>528</v>
      </c>
      <c r="D106" s="198">
        <f t="shared" si="5"/>
        <v>531</v>
      </c>
      <c r="E106" s="196">
        <f t="shared" si="5"/>
        <v>0</v>
      </c>
      <c r="F106" s="197">
        <f t="shared" si="5"/>
        <v>0</v>
      </c>
      <c r="G106" s="199">
        <f t="shared" si="5"/>
        <v>0</v>
      </c>
      <c r="H106" s="200">
        <f t="shared" si="5"/>
        <v>0</v>
      </c>
      <c r="I106" s="197">
        <f t="shared" si="5"/>
        <v>0</v>
      </c>
      <c r="J106" s="199">
        <f t="shared" si="5"/>
        <v>0</v>
      </c>
      <c r="K106" s="200">
        <f t="shared" si="5"/>
        <v>0</v>
      </c>
      <c r="L106" s="199">
        <f t="shared" si="5"/>
        <v>0</v>
      </c>
      <c r="M106" s="201">
        <f t="shared" si="5"/>
        <v>0</v>
      </c>
    </row>
    <row r="107" spans="1:14" ht="14">
      <c r="A107" s="365" t="s">
        <v>96</v>
      </c>
      <c r="B107" s="133"/>
      <c r="C107" s="134"/>
      <c r="D107" s="135">
        <v>50</v>
      </c>
      <c r="E107" s="133"/>
      <c r="F107" s="134"/>
      <c r="G107" s="138"/>
      <c r="H107" s="177"/>
      <c r="I107" s="134"/>
      <c r="J107" s="138"/>
      <c r="K107" s="178"/>
      <c r="L107" s="179"/>
      <c r="M107" s="142"/>
      <c r="N107" s="114">
        <v>91</v>
      </c>
    </row>
    <row r="108" spans="1:14" ht="14">
      <c r="A108" s="358" t="s">
        <v>98</v>
      </c>
      <c r="B108" s="143">
        <v>130</v>
      </c>
      <c r="C108" s="88">
        <v>130</v>
      </c>
      <c r="D108" s="89">
        <v>130</v>
      </c>
      <c r="E108" s="143"/>
      <c r="F108" s="88"/>
      <c r="G108" s="146"/>
      <c r="H108" s="151"/>
      <c r="I108" s="88"/>
      <c r="J108" s="146"/>
      <c r="K108" s="152"/>
      <c r="L108" s="153"/>
      <c r="M108" s="150"/>
      <c r="N108" s="114">
        <v>92</v>
      </c>
    </row>
    <row r="109" spans="1:14" ht="14.5" thickBot="1">
      <c r="A109" s="366" t="s">
        <v>102</v>
      </c>
      <c r="B109" s="227">
        <v>10</v>
      </c>
      <c r="C109" s="160">
        <v>10</v>
      </c>
      <c r="D109" s="161"/>
      <c r="E109" s="159"/>
      <c r="F109" s="160"/>
      <c r="G109" s="164"/>
      <c r="H109" s="190"/>
      <c r="I109" s="160"/>
      <c r="J109" s="164"/>
      <c r="K109" s="228"/>
      <c r="L109" s="229"/>
      <c r="M109" s="166">
        <v>30</v>
      </c>
      <c r="N109" s="114">
        <v>93</v>
      </c>
    </row>
    <row r="110" spans="1:14" ht="13.5" thickBot="1">
      <c r="A110" s="355" t="s">
        <v>190</v>
      </c>
      <c r="B110" s="196">
        <f t="shared" ref="B110:M110" si="6">SUM(B107:B109)</f>
        <v>140</v>
      </c>
      <c r="C110" s="197">
        <f t="shared" si="6"/>
        <v>140</v>
      </c>
      <c r="D110" s="198">
        <f t="shared" si="6"/>
        <v>180</v>
      </c>
      <c r="E110" s="196">
        <f t="shared" si="6"/>
        <v>0</v>
      </c>
      <c r="F110" s="197">
        <f t="shared" si="6"/>
        <v>0</v>
      </c>
      <c r="G110" s="199">
        <f t="shared" si="6"/>
        <v>0</v>
      </c>
      <c r="H110" s="200">
        <f t="shared" si="6"/>
        <v>0</v>
      </c>
      <c r="I110" s="197">
        <f t="shared" si="6"/>
        <v>0</v>
      </c>
      <c r="J110" s="199">
        <f t="shared" si="6"/>
        <v>0</v>
      </c>
      <c r="K110" s="200">
        <f t="shared" si="6"/>
        <v>0</v>
      </c>
      <c r="L110" s="199">
        <f t="shared" si="6"/>
        <v>0</v>
      </c>
      <c r="M110" s="201">
        <f t="shared" si="6"/>
        <v>30</v>
      </c>
    </row>
    <row r="111" spans="1:14" ht="14">
      <c r="A111" s="367" t="s">
        <v>191</v>
      </c>
      <c r="B111" s="230">
        <v>10</v>
      </c>
      <c r="C111" s="231">
        <v>5</v>
      </c>
      <c r="D111" s="232">
        <v>15</v>
      </c>
      <c r="E111" s="230"/>
      <c r="F111" s="231"/>
      <c r="G111" s="233"/>
      <c r="H111" s="234"/>
      <c r="I111" s="231"/>
      <c r="J111" s="233"/>
      <c r="K111" s="178"/>
      <c r="L111" s="179"/>
      <c r="M111" s="235"/>
    </row>
    <row r="112" spans="1:14" ht="14">
      <c r="A112" s="368" t="s">
        <v>192</v>
      </c>
      <c r="B112" s="154">
        <v>11</v>
      </c>
      <c r="C112" s="155">
        <v>11</v>
      </c>
      <c r="D112" s="183">
        <v>5</v>
      </c>
      <c r="E112" s="210"/>
      <c r="F112" s="211"/>
      <c r="G112" s="184"/>
      <c r="H112" s="212"/>
      <c r="I112" s="182"/>
      <c r="J112" s="184"/>
      <c r="K112" s="213"/>
      <c r="L112" s="214"/>
      <c r="M112" s="185">
        <v>15</v>
      </c>
    </row>
    <row r="113" spans="1:13" ht="14.5" thickBot="1">
      <c r="A113" s="368" t="s">
        <v>193</v>
      </c>
      <c r="B113" s="154">
        <v>20</v>
      </c>
      <c r="C113" s="155">
        <v>20</v>
      </c>
      <c r="D113" s="156"/>
      <c r="E113" s="154"/>
      <c r="F113" s="155"/>
      <c r="G113" s="157"/>
      <c r="H113" s="204"/>
      <c r="I113" s="155"/>
      <c r="J113" s="157"/>
      <c r="K113" s="152"/>
      <c r="L113" s="153"/>
      <c r="M113" s="158">
        <v>20</v>
      </c>
    </row>
    <row r="114" spans="1:13" ht="13.5" thickBot="1">
      <c r="A114" s="355" t="s">
        <v>194</v>
      </c>
      <c r="B114" s="196">
        <f t="shared" ref="B114:M114" si="7">SUM(B111:B113)</f>
        <v>41</v>
      </c>
      <c r="C114" s="197">
        <f t="shared" si="7"/>
        <v>36</v>
      </c>
      <c r="D114" s="198">
        <f t="shared" si="7"/>
        <v>20</v>
      </c>
      <c r="E114" s="196">
        <f t="shared" si="7"/>
        <v>0</v>
      </c>
      <c r="F114" s="197">
        <f t="shared" si="7"/>
        <v>0</v>
      </c>
      <c r="G114" s="199">
        <f t="shared" si="7"/>
        <v>0</v>
      </c>
      <c r="H114" s="238">
        <f t="shared" si="7"/>
        <v>0</v>
      </c>
      <c r="I114" s="239">
        <f t="shared" si="7"/>
        <v>0</v>
      </c>
      <c r="J114" s="240">
        <f t="shared" si="7"/>
        <v>0</v>
      </c>
      <c r="K114" s="200">
        <f t="shared" si="7"/>
        <v>0</v>
      </c>
      <c r="L114" s="199">
        <f t="shared" si="7"/>
        <v>0</v>
      </c>
      <c r="M114" s="201">
        <f t="shared" si="7"/>
        <v>35</v>
      </c>
    </row>
    <row r="115" spans="1:13" ht="14.25" customHeight="1">
      <c r="A115" s="369" t="s">
        <v>195</v>
      </c>
      <c r="B115" s="173">
        <v>10</v>
      </c>
      <c r="C115" s="174">
        <v>0</v>
      </c>
      <c r="D115" s="175">
        <v>20</v>
      </c>
      <c r="E115" s="173">
        <v>10</v>
      </c>
      <c r="F115" s="174">
        <v>0</v>
      </c>
      <c r="G115" s="176">
        <v>10</v>
      </c>
      <c r="H115" s="230">
        <v>10</v>
      </c>
      <c r="I115" s="232">
        <v>0</v>
      </c>
      <c r="J115" s="241">
        <v>10</v>
      </c>
      <c r="K115" s="242"/>
      <c r="L115" s="243"/>
      <c r="M115" s="180">
        <v>10</v>
      </c>
    </row>
    <row r="116" spans="1:13" ht="15" customHeight="1">
      <c r="A116" s="370" t="s">
        <v>196</v>
      </c>
      <c r="B116" s="154">
        <v>0</v>
      </c>
      <c r="C116" s="155">
        <v>0</v>
      </c>
      <c r="D116" s="156">
        <v>3</v>
      </c>
      <c r="E116" s="154">
        <v>0</v>
      </c>
      <c r="F116" s="155">
        <v>0</v>
      </c>
      <c r="G116" s="157">
        <v>3</v>
      </c>
      <c r="H116" s="154">
        <v>0</v>
      </c>
      <c r="I116" s="156">
        <v>0</v>
      </c>
      <c r="J116" s="244">
        <v>3</v>
      </c>
      <c r="K116" s="207"/>
      <c r="L116" s="208"/>
      <c r="M116" s="158">
        <v>3</v>
      </c>
    </row>
    <row r="117" spans="1:13" ht="14">
      <c r="A117" s="370" t="s">
        <v>197</v>
      </c>
      <c r="B117" s="154">
        <v>0</v>
      </c>
      <c r="C117" s="155">
        <v>0</v>
      </c>
      <c r="D117" s="156">
        <v>30</v>
      </c>
      <c r="E117" s="154">
        <v>0</v>
      </c>
      <c r="F117" s="155">
        <v>0</v>
      </c>
      <c r="G117" s="157">
        <v>10</v>
      </c>
      <c r="H117" s="154">
        <v>0</v>
      </c>
      <c r="I117" s="156">
        <v>0</v>
      </c>
      <c r="J117" s="244">
        <v>10</v>
      </c>
      <c r="K117" s="207"/>
      <c r="L117" s="208"/>
      <c r="M117" s="158">
        <v>5</v>
      </c>
    </row>
    <row r="118" spans="1:13" ht="14">
      <c r="A118" s="370" t="s">
        <v>198</v>
      </c>
      <c r="B118" s="154">
        <v>0</v>
      </c>
      <c r="C118" s="155">
        <v>0</v>
      </c>
      <c r="D118" s="156">
        <v>100</v>
      </c>
      <c r="E118" s="154">
        <v>0</v>
      </c>
      <c r="F118" s="155">
        <v>0</v>
      </c>
      <c r="G118" s="157">
        <v>30</v>
      </c>
      <c r="H118" s="154">
        <v>0</v>
      </c>
      <c r="I118" s="156">
        <v>0</v>
      </c>
      <c r="J118" s="244">
        <v>20</v>
      </c>
      <c r="K118" s="207"/>
      <c r="L118" s="208"/>
      <c r="M118" s="158">
        <v>10</v>
      </c>
    </row>
    <row r="119" spans="1:13" ht="14">
      <c r="A119" s="370" t="s">
        <v>199</v>
      </c>
      <c r="B119" s="154">
        <v>0</v>
      </c>
      <c r="C119" s="155">
        <v>0</v>
      </c>
      <c r="D119" s="156">
        <v>70</v>
      </c>
      <c r="E119" s="154">
        <v>0</v>
      </c>
      <c r="F119" s="155">
        <v>0</v>
      </c>
      <c r="G119" s="157">
        <v>5</v>
      </c>
      <c r="H119" s="154">
        <v>0</v>
      </c>
      <c r="I119" s="156">
        <v>0</v>
      </c>
      <c r="J119" s="244">
        <v>25</v>
      </c>
      <c r="K119" s="207"/>
      <c r="L119" s="208"/>
      <c r="M119" s="158">
        <v>0</v>
      </c>
    </row>
    <row r="120" spans="1:13" ht="14">
      <c r="A120" s="370" t="s">
        <v>200</v>
      </c>
      <c r="B120" s="154">
        <v>0</v>
      </c>
      <c r="C120" s="155">
        <v>0</v>
      </c>
      <c r="D120" s="156">
        <v>0</v>
      </c>
      <c r="E120" s="154">
        <v>0</v>
      </c>
      <c r="F120" s="155">
        <v>0</v>
      </c>
      <c r="G120" s="157">
        <v>0</v>
      </c>
      <c r="H120" s="154">
        <v>0</v>
      </c>
      <c r="I120" s="156">
        <v>0</v>
      </c>
      <c r="J120" s="156">
        <v>0</v>
      </c>
      <c r="K120" s="207"/>
      <c r="L120" s="208"/>
      <c r="M120" s="158">
        <v>0</v>
      </c>
    </row>
    <row r="121" spans="1:13" ht="14">
      <c r="A121" s="370" t="s">
        <v>201</v>
      </c>
      <c r="B121" s="154">
        <v>400</v>
      </c>
      <c r="C121" s="155">
        <v>100</v>
      </c>
      <c r="D121" s="156">
        <v>80</v>
      </c>
      <c r="E121" s="154">
        <v>0</v>
      </c>
      <c r="F121" s="155">
        <v>0</v>
      </c>
      <c r="G121" s="157">
        <v>20</v>
      </c>
      <c r="H121" s="154">
        <v>0</v>
      </c>
      <c r="I121" s="156">
        <v>0</v>
      </c>
      <c r="J121" s="244">
        <v>20</v>
      </c>
      <c r="K121" s="207"/>
      <c r="L121" s="208"/>
      <c r="M121" s="158">
        <v>20</v>
      </c>
    </row>
    <row r="122" spans="1:13" ht="14">
      <c r="A122" s="370" t="s">
        <v>202</v>
      </c>
      <c r="B122" s="154">
        <v>10</v>
      </c>
      <c r="C122" s="155">
        <v>0</v>
      </c>
      <c r="D122" s="156">
        <v>40</v>
      </c>
      <c r="E122" s="154">
        <v>10</v>
      </c>
      <c r="F122" s="155">
        <v>0</v>
      </c>
      <c r="G122" s="157">
        <v>20</v>
      </c>
      <c r="H122" s="154">
        <v>0</v>
      </c>
      <c r="I122" s="156">
        <v>0</v>
      </c>
      <c r="J122" s="244">
        <v>20</v>
      </c>
      <c r="K122" s="207"/>
      <c r="L122" s="208"/>
      <c r="M122" s="158">
        <v>10</v>
      </c>
    </row>
    <row r="123" spans="1:13" ht="14">
      <c r="A123" s="370" t="s">
        <v>203</v>
      </c>
      <c r="B123" s="154">
        <v>5</v>
      </c>
      <c r="C123" s="155">
        <v>0</v>
      </c>
      <c r="D123" s="156">
        <v>30</v>
      </c>
      <c r="E123" s="154">
        <v>0</v>
      </c>
      <c r="F123" s="155">
        <v>0</v>
      </c>
      <c r="G123" s="157">
        <v>0</v>
      </c>
      <c r="H123" s="154">
        <v>5</v>
      </c>
      <c r="I123" s="156">
        <v>0</v>
      </c>
      <c r="J123" s="244">
        <v>20</v>
      </c>
      <c r="K123" s="207"/>
      <c r="L123" s="208"/>
      <c r="M123" s="158">
        <v>10</v>
      </c>
    </row>
    <row r="124" spans="1:13" ht="14">
      <c r="A124" s="370" t="s">
        <v>204</v>
      </c>
      <c r="B124" s="154">
        <v>0</v>
      </c>
      <c r="C124" s="155">
        <v>0</v>
      </c>
      <c r="D124" s="156">
        <v>40</v>
      </c>
      <c r="E124" s="154">
        <v>0</v>
      </c>
      <c r="F124" s="155">
        <v>0</v>
      </c>
      <c r="G124" s="157">
        <v>10</v>
      </c>
      <c r="H124" s="154">
        <v>0</v>
      </c>
      <c r="I124" s="156">
        <v>0</v>
      </c>
      <c r="J124" s="244">
        <v>20</v>
      </c>
      <c r="K124" s="207"/>
      <c r="L124" s="208"/>
      <c r="M124" s="158">
        <v>0</v>
      </c>
    </row>
    <row r="125" spans="1:13" ht="14">
      <c r="A125" s="370" t="s">
        <v>205</v>
      </c>
      <c r="B125" s="154">
        <v>0</v>
      </c>
      <c r="C125" s="155">
        <v>0</v>
      </c>
      <c r="D125" s="156">
        <v>10</v>
      </c>
      <c r="E125" s="154">
        <v>0</v>
      </c>
      <c r="F125" s="155">
        <v>0</v>
      </c>
      <c r="G125" s="157">
        <v>0</v>
      </c>
      <c r="H125" s="154">
        <v>0</v>
      </c>
      <c r="I125" s="156">
        <v>0</v>
      </c>
      <c r="J125" s="244">
        <v>0</v>
      </c>
      <c r="K125" s="207"/>
      <c r="L125" s="208"/>
      <c r="M125" s="158">
        <v>0</v>
      </c>
    </row>
    <row r="126" spans="1:13" ht="14">
      <c r="A126" s="370" t="s">
        <v>206</v>
      </c>
      <c r="B126" s="154">
        <v>0</v>
      </c>
      <c r="C126" s="155">
        <v>0</v>
      </c>
      <c r="D126" s="156">
        <v>15</v>
      </c>
      <c r="E126" s="154">
        <v>0</v>
      </c>
      <c r="F126" s="155">
        <v>0</v>
      </c>
      <c r="G126" s="157">
        <v>0</v>
      </c>
      <c r="H126" s="154">
        <v>0</v>
      </c>
      <c r="I126" s="156">
        <v>0</v>
      </c>
      <c r="J126" s="244">
        <v>0</v>
      </c>
      <c r="K126" s="207"/>
      <c r="L126" s="208"/>
      <c r="M126" s="158">
        <v>0</v>
      </c>
    </row>
    <row r="127" spans="1:13" ht="14">
      <c r="A127" s="370" t="s">
        <v>207</v>
      </c>
      <c r="B127" s="154">
        <v>0</v>
      </c>
      <c r="C127" s="155">
        <v>0</v>
      </c>
      <c r="D127" s="156">
        <v>1</v>
      </c>
      <c r="E127" s="154">
        <v>0</v>
      </c>
      <c r="F127" s="155">
        <v>0</v>
      </c>
      <c r="G127" s="157">
        <v>1</v>
      </c>
      <c r="H127" s="154">
        <v>0</v>
      </c>
      <c r="I127" s="156">
        <v>0</v>
      </c>
      <c r="J127" s="244">
        <v>1</v>
      </c>
      <c r="K127" s="207"/>
      <c r="L127" s="208"/>
      <c r="M127" s="158">
        <v>1</v>
      </c>
    </row>
    <row r="128" spans="1:13" ht="14">
      <c r="A128" s="370" t="s">
        <v>208</v>
      </c>
      <c r="B128" s="154">
        <v>0</v>
      </c>
      <c r="C128" s="155">
        <v>0</v>
      </c>
      <c r="D128" s="188">
        <v>0</v>
      </c>
      <c r="E128" s="154">
        <v>0</v>
      </c>
      <c r="F128" s="155">
        <v>0</v>
      </c>
      <c r="G128" s="189">
        <v>0</v>
      </c>
      <c r="H128" s="154">
        <v>0</v>
      </c>
      <c r="I128" s="156">
        <v>0</v>
      </c>
      <c r="J128" s="245">
        <v>0</v>
      </c>
      <c r="K128" s="246"/>
      <c r="L128" s="247"/>
      <c r="M128" s="248">
        <v>0</v>
      </c>
    </row>
    <row r="129" spans="1:13" ht="14.5" thickBot="1">
      <c r="A129" s="371" t="s">
        <v>209</v>
      </c>
      <c r="B129" s="186">
        <v>0</v>
      </c>
      <c r="C129" s="187">
        <v>0</v>
      </c>
      <c r="D129" s="188">
        <v>0</v>
      </c>
      <c r="E129" s="186">
        <v>0</v>
      </c>
      <c r="F129" s="187">
        <v>0</v>
      </c>
      <c r="G129" s="189">
        <v>0</v>
      </c>
      <c r="H129" s="236">
        <v>0</v>
      </c>
      <c r="I129" s="237">
        <v>0</v>
      </c>
      <c r="J129" s="249">
        <v>0</v>
      </c>
      <c r="K129" s="250"/>
      <c r="L129" s="251"/>
      <c r="M129" s="193">
        <v>0</v>
      </c>
    </row>
    <row r="130" spans="1:13" s="353" customFormat="1" ht="13.5" thickBot="1">
      <c r="A130" s="356" t="s">
        <v>210</v>
      </c>
      <c r="B130" s="347">
        <f>SUM(B115:B129)</f>
        <v>425</v>
      </c>
      <c r="C130" s="348">
        <f t="shared" ref="C130:L130" si="8">SUM(C115:C129)</f>
        <v>100</v>
      </c>
      <c r="D130" s="349">
        <f t="shared" si="8"/>
        <v>439</v>
      </c>
      <c r="E130" s="347">
        <f t="shared" si="8"/>
        <v>20</v>
      </c>
      <c r="F130" s="348">
        <f t="shared" si="8"/>
        <v>0</v>
      </c>
      <c r="G130" s="350">
        <f t="shared" si="8"/>
        <v>109</v>
      </c>
      <c r="H130" s="351">
        <f t="shared" si="8"/>
        <v>15</v>
      </c>
      <c r="I130" s="348">
        <f t="shared" si="8"/>
        <v>0</v>
      </c>
      <c r="J130" s="350">
        <f t="shared" si="8"/>
        <v>149</v>
      </c>
      <c r="K130" s="351">
        <f t="shared" si="8"/>
        <v>0</v>
      </c>
      <c r="L130" s="350">
        <f t="shared" si="8"/>
        <v>0</v>
      </c>
      <c r="M130" s="352">
        <f>SUM(M115:M129)</f>
        <v>69</v>
      </c>
    </row>
  </sheetData>
  <sheetProtection algorithmName="SHA-512" hashValue="uVnhJBwewGh0Z7GCXrq7icO3EfPhEzCXxMUFtTp6qCQtYRAotH6K6SpCmRU9EBDZ3rsFy+1WqnKxhxuaFb7csA==" saltValue="aMdqtk8bVZzejBeHYYazxQ==" spinCount="100000" sheet="1" formatCells="0" formatColumns="0" formatRows="0" insertColumns="0" insertRows="0" insertHyperlinks="0" deleteColumns="0" deleteRows="0" sort="0" autoFilter="0" pivotTables="0"/>
  <mergeCells count="5">
    <mergeCell ref="A10:A11"/>
    <mergeCell ref="B10:D10"/>
    <mergeCell ref="E10:G10"/>
    <mergeCell ref="H10:J10"/>
    <mergeCell ref="K10:L10"/>
  </mergeCells>
  <phoneticPr fontId="3"/>
  <pageMargins left="0.7" right="0.7" top="0.75" bottom="0.75" header="0.3" footer="0.3"/>
  <pageSetup paperSize="9" scale="36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年間予測 (サイズ・重量・回数・部数)</vt:lpstr>
      <vt:lpstr>①mundi（和）</vt:lpstr>
      <vt:lpstr>②JICA'ｓ　World（英）</vt:lpstr>
      <vt:lpstr>③年報（和）</vt:lpstr>
      <vt:lpstr>④年報（英）</vt:lpstr>
      <vt:lpstr>⑤クロス国内（通常号）</vt:lpstr>
      <vt:lpstr>⑥クロス＆新聞在外（通常号）</vt:lpstr>
      <vt:lpstr>⑦クロス国内（増刊号）</vt:lpstr>
      <vt:lpstr>⑧研修オリエンテーション資料</vt:lpstr>
      <vt:lpstr>⑨青年研修用教材</vt:lpstr>
      <vt:lpstr>⑩プリ用物品</vt:lpstr>
      <vt:lpstr>'①mundi（和）'!Print_Area</vt:lpstr>
      <vt:lpstr>'⑤クロス国内（通常号）'!Print_Area</vt:lpstr>
      <vt:lpstr>⑩プリ用物品!Print_Area</vt:lpstr>
    </vt:vector>
  </TitlesOfParts>
  <Company>JICA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　箸</dc:creator>
  <cp:lastModifiedBy>JICA</cp:lastModifiedBy>
  <cp:lastPrinted>2020-12-16T01:29:26Z</cp:lastPrinted>
  <dcterms:created xsi:type="dcterms:W3CDTF">2020-11-19T09:21:25Z</dcterms:created>
  <dcterms:modified xsi:type="dcterms:W3CDTF">2021-02-16T04:54:11Z</dcterms:modified>
</cp:coreProperties>
</file>