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2650" windowWidth="16460" windowHeight="11750" activeTab="1"/>
  </bookViews>
  <sheets>
    <sheet name="入札年間（課税）" sheetId="1" r:id="rId1"/>
    <sheet name="入札年間 (不課税)" sheetId="2" r:id="rId2"/>
  </sheets>
  <externalReferences>
    <externalReference r:id="rId5"/>
  </externalReferences>
  <definedNames>
    <definedName name="エリア" localSheetId="1">'[1]支部別'!#REF!</definedName>
    <definedName name="エリア" localSheetId="0">'[1]支部別'!#REF!</definedName>
    <definedName name="エリア">'[1]支部別'!#REF!</definedName>
  </definedNames>
  <calcPr fullCalcOnLoad="1"/>
</workbook>
</file>

<file path=xl/sharedStrings.xml><?xml version="1.0" encoding="utf-8"?>
<sst xmlns="http://schemas.openxmlformats.org/spreadsheetml/2006/main" count="202" uniqueCount="76">
  <si>
    <t>＜費用内訳＞</t>
  </si>
  <si>
    <t>小　計</t>
  </si>
  <si>
    <t>単価</t>
  </si>
  <si>
    <t>金額</t>
  </si>
  <si>
    <t>3年間合計</t>
  </si>
  <si>
    <t>1年間合計</t>
  </si>
  <si>
    <t>①国内エコメール：ラベル作成・貼り付け・梱包</t>
  </si>
  <si>
    <t>①国内封筒メール：ラベル作成・貼り付け・梱包</t>
  </si>
  <si>
    <t>①海外発送：ラベル作成・貼り付け・梱包</t>
  </si>
  <si>
    <t>②海外発送：梱包資材</t>
  </si>
  <si>
    <t>②国内封筒メール：封筒</t>
  </si>
  <si>
    <t>④国内宅配便発送：宛名ラベル作成・貼り付け・梱包</t>
  </si>
  <si>
    <t>⑤国内宅配便発送：梱包資材</t>
  </si>
  <si>
    <t>⑨海外発送：ラベル作成・貼り付け・梱包</t>
  </si>
  <si>
    <t>⑩海外発送：梱包資材</t>
  </si>
  <si>
    <t>③国内封筒メール：ラベル作成・貼り付け・梱包</t>
  </si>
  <si>
    <t>④国内封筒メール：封筒</t>
  </si>
  <si>
    <t>⑥国内宅配便発送：宛名ラベル作成・貼り付け・梱包</t>
  </si>
  <si>
    <t>⑦国内宅配便発送：梱包資材</t>
  </si>
  <si>
    <t>⑦海外発送：ラベル作成・貼り付け・梱包</t>
  </si>
  <si>
    <t>⑧海外発送：梱包資材</t>
  </si>
  <si>
    <t>①国内宅配便発送：宛名ラベル作成・貼り付け・梱包</t>
  </si>
  <si>
    <t>②国内宅配便発送：梱包資材</t>
  </si>
  <si>
    <t>③国内宅配便発送：送料</t>
  </si>
  <si>
    <t>④海外発送：ラベル作成・貼り付け・梱包</t>
  </si>
  <si>
    <t>⑤海外発送：梱包資材</t>
  </si>
  <si>
    <t>②国内エコメール（115グラム）：送料</t>
  </si>
  <si>
    <t>②国内エコメール（100グラム）：送料</t>
  </si>
  <si>
    <t>※シート①から積算して下さい。</t>
  </si>
  <si>
    <t>※シート②から積算して下さい。</t>
  </si>
  <si>
    <t>※シート③から積算して下さい。</t>
  </si>
  <si>
    <t>※シート④から積算して下さい。</t>
  </si>
  <si>
    <t>※シート⑤から積算して下さい。</t>
  </si>
  <si>
    <t>※シート⑦から積算して下さい。</t>
  </si>
  <si>
    <t>※シート⑨から積算して下さい。</t>
  </si>
  <si>
    <t>※シート⑩から積算して下さい。</t>
  </si>
  <si>
    <t>想定件数</t>
  </si>
  <si>
    <t>手入力</t>
  </si>
  <si>
    <t>②国内エコメール（400グラム）：送料</t>
  </si>
  <si>
    <t>⑥国内宅配便発送：送料（地域・重量別）</t>
  </si>
  <si>
    <t>②国内エコメール（650グラム）：送料</t>
  </si>
  <si>
    <t>⑤国内封筒メール（1300グラム）：送料</t>
  </si>
  <si>
    <t>⑧国内宅配便発送：送料（地域・重量別）</t>
  </si>
  <si>
    <t>③国内封筒メール（355グラム）：送料</t>
  </si>
  <si>
    <t>③国内宅配便発送：送料（地域・重量別）</t>
  </si>
  <si>
    <t>※シート⑥から積算して下さい。</t>
  </si>
  <si>
    <t>※シートから⑧積算して下さい。</t>
  </si>
  <si>
    <t>手入力</t>
  </si>
  <si>
    <t>⑤国内封筒メール（230グラム）：送料</t>
  </si>
  <si>
    <t>⑧国内宅配便発送：送料（地域・重量別）</t>
  </si>
  <si>
    <t>⑤国内封筒メール（800グラム）：送料</t>
  </si>
  <si>
    <t>定期刊行物・研修教材の配送業務に係る年間費用積算項目</t>
  </si>
  <si>
    <t>別添2</t>
  </si>
  <si>
    <r>
      <t>【留意事項】
（１）上記の各定期刊行物について費用を積算願います。なお、単価については</t>
    </r>
    <r>
      <rPr>
        <u val="single"/>
        <sz val="14"/>
        <rFont val="ＭＳ Ｐゴシック"/>
        <family val="3"/>
      </rPr>
      <t>税抜価格</t>
    </r>
    <r>
      <rPr>
        <sz val="14"/>
        <rFont val="ＭＳ Ｐゴシック"/>
        <family val="3"/>
      </rPr>
      <t xml:space="preserve">を計上して下さい。
（２）上記表に記入している件数については、今年度の予測（添付4）を踏まえ作成したものであり、実際の契約件数ではないことに留意ください。
（３）国内及び海外発送料に関しては、日本国内は地域ごと、海外は国ごとに区分してそれぞれの単価を示したものを、入札金額根拠として併せて提出下さい。入札金額根拠として算出した単価については、入札後に増額変更はできないことに留意ください。特に海外発送については、トラッキングが可能で各地域に配送できることが確実なクーリエを選定の上、単価を設定して下さい。
</t>
    </r>
    <r>
      <rPr>
        <sz val="14"/>
        <color indexed="10"/>
        <rFont val="ＭＳ Ｐゴシック"/>
        <family val="3"/>
      </rPr>
      <t xml:space="preserve">
</t>
    </r>
  </si>
  <si>
    <t>１．mundi（和）　別添１シート①参照</t>
  </si>
  <si>
    <t>２．JICA's world（英）　別添１シート②参照</t>
  </si>
  <si>
    <t>３．JICA年報（和）　別添１シート③参照</t>
  </si>
  <si>
    <t>４．JICA年報（英）　別添１シート④参照</t>
  </si>
  <si>
    <t>５．クロスロード国内（通常号）　別添１シート⑤参照</t>
  </si>
  <si>
    <t>６．クロスロード＋新聞ﾀﾞｲｼﾞｪｽﾄ在外（通常号）　別添１シート⑥参照</t>
  </si>
  <si>
    <t>７．クロスロード増刊①OBOG号　別添１シート⑦参照</t>
  </si>
  <si>
    <t>８．クロスロード増刊②応募関心者号　別添１シート⑦参照</t>
  </si>
  <si>
    <t>９．来日前研修員ｵﾘｴﾝﾃｰｼｮﾝ資料一式　別添１シート⑧参照</t>
  </si>
  <si>
    <t>１０．青年研修向け教材　別添１シート⑨参照</t>
  </si>
  <si>
    <t>１１．国内機関研修員用物品　別添１シート⑩参照</t>
  </si>
  <si>
    <t>５．クロスロード＋新聞ﾀﾞｲｼﾞｪｽﾄ在外（通常号）　別添１シート⑥参照</t>
  </si>
  <si>
    <t>６．来日前研修員ｵﾘｴﾝﾃｰｼｮﾝ資料一式　別添１シート⑧参照</t>
  </si>
  <si>
    <t>７．青年研修向け教材　別添１シート⑨参照</t>
  </si>
  <si>
    <t>①海外発送：送料（地域・重量別）</t>
  </si>
  <si>
    <t>①海外発送：送料（地域・重量別）</t>
  </si>
  <si>
    <t>①海外発送：送料</t>
  </si>
  <si>
    <t>課税取引</t>
  </si>
  <si>
    <t>単価（税込）</t>
  </si>
  <si>
    <t>単価（税込）</t>
  </si>
  <si>
    <t>不課税取引</t>
  </si>
  <si>
    <r>
      <t>【留意事項】
（１）上記の各定期刊行物について費用を積算願います。なお、単価については</t>
    </r>
    <r>
      <rPr>
        <u val="single"/>
        <sz val="14"/>
        <rFont val="ＭＳ Ｐゴシック"/>
        <family val="3"/>
      </rPr>
      <t>税込価格</t>
    </r>
    <r>
      <rPr>
        <sz val="14"/>
        <rFont val="ＭＳ Ｐゴシック"/>
        <family val="3"/>
      </rPr>
      <t xml:space="preserve">を計上して下さい。
（２）上記表に記入している件数については、今年度の予測（添付4）を踏まえ作成したものであり、実際の契約件数ではないことに留意ください。
（３）国内及び海外発送料に関しては、日本国内は地域ごと、海外は国ごとに区分してそれぞれの単価を示したものを、入札金額根拠として併せて提出下さい。入札金額根拠として算出した単価については、入札後に増額変更はできないことに留意ください。特に海外発送については、トラッキングが可能で各地域に配送できることが確実なクーリエを選定の上、単価を設定して下さい。
</t>
    </r>
    <r>
      <rPr>
        <sz val="14"/>
        <color indexed="10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</si>
</sst>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¥&quot;#,##0_);[Red]\(&quot;¥&quot;#,##0\)"/>
    <numFmt numFmtId="179" formatCode="&quot;¥&quot;#,##0.0;&quot;¥&quot;\-#,##0.0"/>
    <numFmt numFmtId="180" formatCode="#,##0.0_ "/>
    <numFmt numFmtId="181" formatCode="0.0_ "/>
    <numFmt numFmtId="182" formatCode="#,##0.0"/>
    <numFmt numFmtId="183" formatCode="m/d"/>
    <numFmt numFmtId="184" formatCode="#,##0_);[Red]\(#,##0\)"/>
    <numFmt numFmtId="185" formatCode="&quot;¥&quot;#,##0.0;[Red]&quot;¥&quot;\-#,##0.0"/>
    <numFmt numFmtId="186" formatCode="0.0%"/>
    <numFmt numFmtId="187" formatCode="[$-411]ggge&quot;年&quot;m&quot;月&quot;d&quot;日&quot;;@"/>
    <numFmt numFmtId="188" formatCode="#,##0.0;[Red]\-#,##0.0"/>
    <numFmt numFmtId="189" formatCode="#,##0.0_ ;[Red]\-#,##0.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u val="single"/>
      <sz val="14"/>
      <name val="ＭＳ Ｐゴシック"/>
      <family val="3"/>
    </font>
    <font>
      <sz val="14"/>
      <color indexed="10"/>
      <name val="ＭＳ Ｐゴシック"/>
      <family val="3"/>
    </font>
    <font>
      <b/>
      <sz val="20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188" fontId="5" fillId="0" borderId="0" xfId="49" applyNumberFormat="1" applyFont="1" applyAlignment="1">
      <alignment vertical="center"/>
    </xf>
    <xf numFmtId="188" fontId="6" fillId="0" borderId="0" xfId="49" applyNumberFormat="1" applyFont="1" applyAlignment="1">
      <alignment vertical="center"/>
    </xf>
    <xf numFmtId="188" fontId="5" fillId="0" borderId="0" xfId="49" applyNumberFormat="1" applyFont="1" applyFill="1" applyAlignment="1">
      <alignment vertical="center"/>
    </xf>
    <xf numFmtId="184" fontId="5" fillId="0" borderId="0" xfId="49" applyNumberFormat="1" applyFont="1" applyAlignment="1">
      <alignment vertical="center"/>
    </xf>
    <xf numFmtId="184" fontId="6" fillId="0" borderId="0" xfId="49" applyNumberFormat="1" applyFont="1" applyAlignment="1">
      <alignment vertical="center"/>
    </xf>
    <xf numFmtId="184" fontId="5" fillId="0" borderId="0" xfId="49" applyNumberFormat="1" applyFont="1" applyBorder="1" applyAlignment="1">
      <alignment vertical="center"/>
    </xf>
    <xf numFmtId="184" fontId="7" fillId="2" borderId="10" xfId="49" applyNumberFormat="1" applyFont="1" applyFill="1" applyBorder="1" applyAlignment="1">
      <alignment horizontal="center" vertical="center"/>
    </xf>
    <xf numFmtId="184" fontId="7" fillId="0" borderId="11" xfId="49" applyNumberFormat="1" applyFont="1" applyBorder="1" applyAlignment="1">
      <alignment vertical="center"/>
    </xf>
    <xf numFmtId="184" fontId="7" fillId="0" borderId="12" xfId="49" applyNumberFormat="1" applyFont="1" applyBorder="1" applyAlignment="1">
      <alignment vertical="center"/>
    </xf>
    <xf numFmtId="184" fontId="7" fillId="0" borderId="13" xfId="49" applyNumberFormat="1" applyFont="1" applyBorder="1" applyAlignment="1">
      <alignment vertical="center"/>
    </xf>
    <xf numFmtId="184" fontId="7" fillId="0" borderId="10" xfId="49" applyNumberFormat="1" applyFont="1" applyFill="1" applyBorder="1" applyAlignment="1">
      <alignment horizontal="right" vertical="center"/>
    </xf>
    <xf numFmtId="184" fontId="7" fillId="0" borderId="10" xfId="49" applyNumberFormat="1" applyFont="1" applyBorder="1" applyAlignment="1">
      <alignment vertical="center"/>
    </xf>
    <xf numFmtId="184" fontId="7" fillId="0" borderId="10" xfId="49" applyNumberFormat="1" applyFont="1" applyBorder="1" applyAlignment="1">
      <alignment horizontal="right" vertical="center"/>
    </xf>
    <xf numFmtId="184" fontId="7" fillId="0" borderId="14" xfId="49" applyNumberFormat="1" applyFont="1" applyBorder="1" applyAlignment="1">
      <alignment vertical="center"/>
    </xf>
    <xf numFmtId="184" fontId="7" fillId="0" borderId="0" xfId="49" applyNumberFormat="1" applyFont="1" applyBorder="1" applyAlignment="1">
      <alignment vertical="center"/>
    </xf>
    <xf numFmtId="184" fontId="7" fillId="0" borderId="0" xfId="49" applyNumberFormat="1" applyFont="1" applyBorder="1" applyAlignment="1">
      <alignment horizontal="center" vertical="center"/>
    </xf>
    <xf numFmtId="184" fontId="7" fillId="0" borderId="0" xfId="49" applyNumberFormat="1" applyFont="1" applyFill="1" applyBorder="1" applyAlignment="1">
      <alignment vertical="center"/>
    </xf>
    <xf numFmtId="184" fontId="7" fillId="0" borderId="0" xfId="49" applyNumberFormat="1" applyFont="1" applyFill="1" applyBorder="1" applyAlignment="1">
      <alignment horizontal="right" vertical="center"/>
    </xf>
    <xf numFmtId="184" fontId="7" fillId="0" borderId="0" xfId="49" applyNumberFormat="1" applyFont="1" applyFill="1" applyBorder="1" applyAlignment="1">
      <alignment horizontal="center" vertical="center"/>
    </xf>
    <xf numFmtId="184" fontId="6" fillId="0" borderId="0" xfId="49" applyNumberFormat="1" applyFont="1" applyFill="1" applyAlignment="1">
      <alignment vertical="center"/>
    </xf>
    <xf numFmtId="184" fontId="7" fillId="0" borderId="15" xfId="49" applyNumberFormat="1" applyFont="1" applyBorder="1" applyAlignment="1">
      <alignment horizontal="center" vertical="center"/>
    </xf>
    <xf numFmtId="184" fontId="7" fillId="0" borderId="0" xfId="49" applyNumberFormat="1" applyFont="1" applyBorder="1" applyAlignment="1">
      <alignment horizontal="right" vertical="center"/>
    </xf>
    <xf numFmtId="184" fontId="6" fillId="0" borderId="0" xfId="49" applyNumberFormat="1" applyFont="1" applyAlignment="1">
      <alignment horizontal="right" vertical="center"/>
    </xf>
    <xf numFmtId="184" fontId="7" fillId="0" borderId="12" xfId="49" applyNumberFormat="1" applyFont="1" applyBorder="1" applyAlignment="1">
      <alignment horizontal="center" vertical="center"/>
    </xf>
    <xf numFmtId="184" fontId="5" fillId="0" borderId="0" xfId="49" applyNumberFormat="1" applyFont="1" applyAlignment="1">
      <alignment horizontal="right" vertical="center"/>
    </xf>
    <xf numFmtId="184" fontId="7" fillId="32" borderId="10" xfId="49" applyNumberFormat="1" applyFont="1" applyFill="1" applyBorder="1" applyAlignment="1">
      <alignment horizontal="center" vertical="center"/>
    </xf>
    <xf numFmtId="184" fontId="7" fillId="0" borderId="16" xfId="49" applyNumberFormat="1" applyFont="1" applyBorder="1" applyAlignment="1">
      <alignment horizontal="left" vertical="center" wrapText="1"/>
    </xf>
    <xf numFmtId="184" fontId="7" fillId="0" borderId="17" xfId="49" applyNumberFormat="1" applyFont="1" applyBorder="1" applyAlignment="1">
      <alignment horizontal="left" vertical="center" wrapText="1"/>
    </xf>
    <xf numFmtId="184" fontId="7" fillId="0" borderId="15" xfId="49" applyNumberFormat="1" applyFont="1" applyBorder="1" applyAlignment="1">
      <alignment horizontal="left" vertical="center" wrapText="1"/>
    </xf>
    <xf numFmtId="184" fontId="7" fillId="2" borderId="11" xfId="49" applyNumberFormat="1" applyFont="1" applyFill="1" applyBorder="1" applyAlignment="1">
      <alignment vertical="center"/>
    </xf>
    <xf numFmtId="184" fontId="7" fillId="2" borderId="12" xfId="49" applyNumberFormat="1" applyFont="1" applyFill="1" applyBorder="1" applyAlignment="1">
      <alignment vertical="center"/>
    </xf>
    <xf numFmtId="184" fontId="7" fillId="2" borderId="13" xfId="49" applyNumberFormat="1" applyFont="1" applyFill="1" applyBorder="1" applyAlignment="1">
      <alignment vertical="center"/>
    </xf>
    <xf numFmtId="184" fontId="7" fillId="33" borderId="16" xfId="49" applyNumberFormat="1" applyFont="1" applyFill="1" applyBorder="1" applyAlignment="1">
      <alignment horizontal="center" vertical="center"/>
    </xf>
    <xf numFmtId="184" fontId="7" fillId="33" borderId="17" xfId="49" applyNumberFormat="1" applyFont="1" applyFill="1" applyBorder="1" applyAlignment="1">
      <alignment horizontal="center" vertical="center"/>
    </xf>
    <xf numFmtId="184" fontId="7" fillId="33" borderId="15" xfId="49" applyNumberFormat="1" applyFont="1" applyFill="1" applyBorder="1" applyAlignment="1">
      <alignment horizontal="center" vertical="center"/>
    </xf>
    <xf numFmtId="184" fontId="7" fillId="0" borderId="11" xfId="49" applyNumberFormat="1" applyFont="1" applyBorder="1" applyAlignment="1">
      <alignment horizontal="center" vertical="center"/>
    </xf>
    <xf numFmtId="184" fontId="7" fillId="0" borderId="13" xfId="49" applyNumberFormat="1" applyFont="1" applyBorder="1" applyAlignment="1">
      <alignment horizontal="center" vertical="center"/>
    </xf>
    <xf numFmtId="184" fontId="9" fillId="3" borderId="16" xfId="49" applyNumberFormat="1" applyFont="1" applyFill="1" applyBorder="1" applyAlignment="1">
      <alignment horizontal="center" vertical="center"/>
    </xf>
    <xf numFmtId="184" fontId="9" fillId="3" borderId="17" xfId="49" applyNumberFormat="1" applyFont="1" applyFill="1" applyBorder="1" applyAlignment="1">
      <alignment horizontal="center" vertical="center"/>
    </xf>
    <xf numFmtId="184" fontId="9" fillId="3" borderId="15" xfId="49" applyNumberFormat="1" applyFont="1" applyFill="1" applyBorder="1" applyAlignment="1">
      <alignment horizontal="center" vertical="center"/>
    </xf>
    <xf numFmtId="184" fontId="4" fillId="0" borderId="0" xfId="49" applyNumberFormat="1" applyFont="1" applyAlignment="1">
      <alignment horizontal="center" vertical="center"/>
    </xf>
    <xf numFmtId="184" fontId="12" fillId="21" borderId="18" xfId="49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03\shared\200_&#22269;&#20869;&#20107;&#26989;&#37096;\&#37096;&#20869;\1480_&#24066;&#27665;&#21442;&#21152;&#21332;&#21147;&#23460;\2290_&#38738;&#24180;&#25307;&#12408;&#12356;&#12481;&#12540;&#12512;\&#20840;&#21729;\00.H16&#24180;&#24230;&#21463;&#20837;&#38306;&#20418;\01.&#21463;&#20837;&#35336;&#30011;\&#38738;&#24180;&#25307;&#12408;&#12356;&#35506;&#20849;&#26377;H12&#24180;&#12502;&#12525;&#12483;&#12463;&#20250;&#35696;\&#20840;&#20307;&#36039;&#26009;\&#26806;&#21407;&#20849;&#26377;\H&#65305;&#23455;&#32318;\9&#24180;&#24230;&#21463;&#20837;&#35336;&#30011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部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="85" zoomScaleSheetLayoutView="85" zoomScalePageLayoutView="0" workbookViewId="0" topLeftCell="A10">
      <selection activeCell="G106" sqref="G106"/>
    </sheetView>
  </sheetViews>
  <sheetFormatPr defaultColWidth="9.00390625" defaultRowHeight="18" customHeight="1"/>
  <cols>
    <col min="1" max="1" width="24.625" style="4" bestFit="1" customWidth="1"/>
    <col min="2" max="2" width="9.00390625" style="4" customWidth="1"/>
    <col min="3" max="3" width="34.875" style="4" customWidth="1"/>
    <col min="4" max="4" width="12.25390625" style="4" bestFit="1" customWidth="1"/>
    <col min="5" max="5" width="19.00390625" style="4" bestFit="1" customWidth="1"/>
    <col min="6" max="6" width="19.125" style="4" bestFit="1" customWidth="1"/>
    <col min="7" max="7" width="22.50390625" style="5" customWidth="1"/>
    <col min="8" max="16384" width="9.00390625" style="1" customWidth="1"/>
  </cols>
  <sheetData>
    <row r="1" ht="18" customHeight="1" thickBot="1">
      <c r="F1" s="25" t="s">
        <v>52</v>
      </c>
    </row>
    <row r="2" spans="1:7" ht="18" customHeight="1" thickBot="1">
      <c r="A2" s="38" t="s">
        <v>51</v>
      </c>
      <c r="B2" s="39"/>
      <c r="C2" s="39"/>
      <c r="D2" s="39"/>
      <c r="E2" s="39"/>
      <c r="F2" s="40"/>
      <c r="G2" s="23"/>
    </row>
    <row r="3" spans="1:4" ht="14.25" customHeight="1">
      <c r="A3" s="6"/>
      <c r="B3" s="6"/>
      <c r="C3" s="6"/>
      <c r="D3" s="6"/>
    </row>
    <row r="4" spans="1:6" ht="16.5" customHeight="1">
      <c r="A4" s="41" t="s">
        <v>0</v>
      </c>
      <c r="B4" s="41"/>
      <c r="C4" s="41"/>
      <c r="D4" s="41"/>
      <c r="E4" s="41"/>
      <c r="F4" s="41"/>
    </row>
    <row r="5" spans="1:6" ht="31.5" customHeight="1">
      <c r="A5" s="42" t="s">
        <v>71</v>
      </c>
      <c r="B5" s="42"/>
      <c r="C5" s="42"/>
      <c r="D5" s="42"/>
      <c r="E5" s="42"/>
      <c r="F5" s="42"/>
    </row>
    <row r="6" spans="1:6" ht="18" customHeight="1">
      <c r="A6" s="30" t="s">
        <v>54</v>
      </c>
      <c r="B6" s="31"/>
      <c r="C6" s="32"/>
      <c r="D6" s="7" t="s">
        <v>36</v>
      </c>
      <c r="E6" s="26" t="s">
        <v>72</v>
      </c>
      <c r="F6" s="26" t="s">
        <v>3</v>
      </c>
    </row>
    <row r="7" spans="1:6" ht="16.5" customHeight="1">
      <c r="A7" s="8" t="s">
        <v>6</v>
      </c>
      <c r="B7" s="9"/>
      <c r="C7" s="10"/>
      <c r="D7" s="11">
        <f>20867*6</f>
        <v>125202</v>
      </c>
      <c r="E7" s="12"/>
      <c r="F7" s="13">
        <f>D7*E7</f>
        <v>0</v>
      </c>
    </row>
    <row r="8" spans="1:6" ht="16.5" customHeight="1">
      <c r="A8" s="8" t="s">
        <v>26</v>
      </c>
      <c r="B8" s="9"/>
      <c r="C8" s="10"/>
      <c r="D8" s="11">
        <f>20867*6</f>
        <v>125202</v>
      </c>
      <c r="E8" s="12"/>
      <c r="F8" s="13">
        <f aca="true" t="shared" si="0" ref="F8:F16">D8*E8</f>
        <v>0</v>
      </c>
    </row>
    <row r="9" spans="1:6" ht="16.5" customHeight="1">
      <c r="A9" s="8" t="s">
        <v>15</v>
      </c>
      <c r="B9" s="9"/>
      <c r="C9" s="10"/>
      <c r="D9" s="11">
        <f>100*6</f>
        <v>600</v>
      </c>
      <c r="E9" s="12"/>
      <c r="F9" s="13">
        <f>D9*E9</f>
        <v>0</v>
      </c>
    </row>
    <row r="10" spans="1:6" ht="16.5" customHeight="1">
      <c r="A10" s="8" t="s">
        <v>16</v>
      </c>
      <c r="B10" s="9"/>
      <c r="C10" s="10"/>
      <c r="D10" s="11">
        <f>100*6</f>
        <v>600</v>
      </c>
      <c r="E10" s="12"/>
      <c r="F10" s="13">
        <f>D10*E10</f>
        <v>0</v>
      </c>
    </row>
    <row r="11" spans="1:7" s="2" customFormat="1" ht="16.5">
      <c r="A11" s="8" t="s">
        <v>48</v>
      </c>
      <c r="B11" s="9"/>
      <c r="C11" s="10"/>
      <c r="D11" s="11">
        <f>100*6</f>
        <v>600</v>
      </c>
      <c r="E11" s="12"/>
      <c r="F11" s="13">
        <f>D11*E11</f>
        <v>0</v>
      </c>
      <c r="G11" s="5"/>
    </row>
    <row r="12" spans="1:7" s="2" customFormat="1" ht="16.5">
      <c r="A12" s="8" t="s">
        <v>17</v>
      </c>
      <c r="B12" s="9"/>
      <c r="C12" s="10"/>
      <c r="D12" s="11">
        <f>(16+254)*6</f>
        <v>1620</v>
      </c>
      <c r="E12" s="12"/>
      <c r="F12" s="13">
        <f t="shared" si="0"/>
        <v>0</v>
      </c>
      <c r="G12" s="5"/>
    </row>
    <row r="13" spans="1:7" s="2" customFormat="1" ht="16.5">
      <c r="A13" s="8" t="s">
        <v>18</v>
      </c>
      <c r="B13" s="9"/>
      <c r="C13" s="10"/>
      <c r="D13" s="11">
        <f>(16+254)*6</f>
        <v>1620</v>
      </c>
      <c r="E13" s="12"/>
      <c r="F13" s="13">
        <f t="shared" si="0"/>
        <v>0</v>
      </c>
      <c r="G13" s="5"/>
    </row>
    <row r="14" spans="1:7" s="2" customFormat="1" ht="16.5">
      <c r="A14" s="8" t="s">
        <v>49</v>
      </c>
      <c r="B14" s="9"/>
      <c r="C14" s="10"/>
      <c r="D14" s="11">
        <f>(16+254)*6</f>
        <v>1620</v>
      </c>
      <c r="E14" s="14"/>
      <c r="F14" s="13" t="s">
        <v>37</v>
      </c>
      <c r="G14" s="5"/>
    </row>
    <row r="15" spans="1:7" s="2" customFormat="1" ht="16.5">
      <c r="A15" s="8" t="s">
        <v>13</v>
      </c>
      <c r="B15" s="9"/>
      <c r="C15" s="10"/>
      <c r="D15" s="11">
        <f>(107-14)*6</f>
        <v>558</v>
      </c>
      <c r="E15" s="12"/>
      <c r="F15" s="13">
        <f t="shared" si="0"/>
        <v>0</v>
      </c>
      <c r="G15" s="5"/>
    </row>
    <row r="16" spans="1:7" s="2" customFormat="1" ht="16.5">
      <c r="A16" s="8" t="s">
        <v>14</v>
      </c>
      <c r="B16" s="9"/>
      <c r="C16" s="10"/>
      <c r="D16" s="11">
        <f>(107-14)*6</f>
        <v>558</v>
      </c>
      <c r="E16" s="12"/>
      <c r="F16" s="13">
        <f t="shared" si="0"/>
        <v>0</v>
      </c>
      <c r="G16" s="5"/>
    </row>
    <row r="17" spans="1:7" s="2" customFormat="1" ht="16.5">
      <c r="A17" s="8"/>
      <c r="B17" s="9"/>
      <c r="C17" s="10"/>
      <c r="D17" s="36" t="s">
        <v>1</v>
      </c>
      <c r="E17" s="37"/>
      <c r="F17" s="12">
        <f>SUM(F7:F16)</f>
        <v>0</v>
      </c>
      <c r="G17" s="5"/>
    </row>
    <row r="18" spans="1:7" s="2" customFormat="1" ht="11.25" customHeight="1">
      <c r="A18" s="4"/>
      <c r="B18" s="4"/>
      <c r="C18" s="4"/>
      <c r="D18" s="4"/>
      <c r="E18" s="4"/>
      <c r="F18" s="4"/>
      <c r="G18" s="5"/>
    </row>
    <row r="19" spans="1:6" ht="18" customHeight="1">
      <c r="A19" s="30" t="s">
        <v>55</v>
      </c>
      <c r="B19" s="31"/>
      <c r="C19" s="32"/>
      <c r="D19" s="7" t="s">
        <v>36</v>
      </c>
      <c r="E19" s="26" t="s">
        <v>73</v>
      </c>
      <c r="F19" s="26" t="s">
        <v>3</v>
      </c>
    </row>
    <row r="20" spans="1:6" ht="16.5" customHeight="1">
      <c r="A20" s="8" t="s">
        <v>6</v>
      </c>
      <c r="B20" s="9"/>
      <c r="C20" s="10"/>
      <c r="D20" s="11">
        <f>(2+1089)*4</f>
        <v>4364</v>
      </c>
      <c r="E20" s="12"/>
      <c r="F20" s="13">
        <f>D20*E20</f>
        <v>0</v>
      </c>
    </row>
    <row r="21" spans="1:6" ht="16.5" customHeight="1">
      <c r="A21" s="8" t="s">
        <v>38</v>
      </c>
      <c r="B21" s="9"/>
      <c r="C21" s="10"/>
      <c r="D21" s="11">
        <f>(2+1089)*4</f>
        <v>4364</v>
      </c>
      <c r="E21" s="12"/>
      <c r="F21" s="13">
        <f aca="true" t="shared" si="1" ref="F21:F29">D21*E21</f>
        <v>0</v>
      </c>
    </row>
    <row r="22" spans="1:6" ht="16.5" customHeight="1">
      <c r="A22" s="8" t="s">
        <v>15</v>
      </c>
      <c r="B22" s="9"/>
      <c r="C22" s="10"/>
      <c r="D22" s="11">
        <f>5*6</f>
        <v>30</v>
      </c>
      <c r="E22" s="12"/>
      <c r="F22" s="13">
        <f>D22*E22</f>
        <v>0</v>
      </c>
    </row>
    <row r="23" spans="1:6" ht="16.5" customHeight="1">
      <c r="A23" s="8" t="s">
        <v>16</v>
      </c>
      <c r="B23" s="9"/>
      <c r="C23" s="10"/>
      <c r="D23" s="11">
        <f>5*6</f>
        <v>30</v>
      </c>
      <c r="E23" s="12"/>
      <c r="F23" s="13">
        <f>D23*E23</f>
        <v>0</v>
      </c>
    </row>
    <row r="24" spans="1:7" s="2" customFormat="1" ht="16.5">
      <c r="A24" s="8" t="s">
        <v>50</v>
      </c>
      <c r="B24" s="9"/>
      <c r="C24" s="10"/>
      <c r="D24" s="11">
        <f>5*6</f>
        <v>30</v>
      </c>
      <c r="E24" s="12"/>
      <c r="F24" s="13">
        <f>D24*E24</f>
        <v>0</v>
      </c>
      <c r="G24" s="5"/>
    </row>
    <row r="25" spans="1:7" s="2" customFormat="1" ht="16.5">
      <c r="A25" s="8" t="s">
        <v>17</v>
      </c>
      <c r="B25" s="9"/>
      <c r="C25" s="10"/>
      <c r="D25" s="11">
        <f>(14-2+8)*4</f>
        <v>80</v>
      </c>
      <c r="E25" s="12"/>
      <c r="F25" s="13">
        <f t="shared" si="1"/>
        <v>0</v>
      </c>
      <c r="G25" s="5"/>
    </row>
    <row r="26" spans="1:7" s="2" customFormat="1" ht="16.5">
      <c r="A26" s="8" t="s">
        <v>18</v>
      </c>
      <c r="B26" s="9"/>
      <c r="C26" s="10"/>
      <c r="D26" s="11">
        <f>(14-2+8)*4</f>
        <v>80</v>
      </c>
      <c r="E26" s="12"/>
      <c r="F26" s="13">
        <f t="shared" si="1"/>
        <v>0</v>
      </c>
      <c r="G26" s="5"/>
    </row>
    <row r="27" spans="1:7" s="2" customFormat="1" ht="16.5">
      <c r="A27" s="8" t="s">
        <v>42</v>
      </c>
      <c r="B27" s="9"/>
      <c r="C27" s="10"/>
      <c r="D27" s="11">
        <f>(14-2+8)*4</f>
        <v>80</v>
      </c>
      <c r="E27" s="14"/>
      <c r="F27" s="13" t="s">
        <v>37</v>
      </c>
      <c r="G27" s="5"/>
    </row>
    <row r="28" spans="1:7" s="2" customFormat="1" ht="16.5">
      <c r="A28" s="8" t="s">
        <v>13</v>
      </c>
      <c r="B28" s="9"/>
      <c r="C28" s="10"/>
      <c r="D28" s="11">
        <f>(107-12)*4</f>
        <v>380</v>
      </c>
      <c r="E28" s="12"/>
      <c r="F28" s="13">
        <f t="shared" si="1"/>
        <v>0</v>
      </c>
      <c r="G28" s="5"/>
    </row>
    <row r="29" spans="1:7" s="2" customFormat="1" ht="16.5">
      <c r="A29" s="8" t="s">
        <v>14</v>
      </c>
      <c r="B29" s="9"/>
      <c r="C29" s="10"/>
      <c r="D29" s="11">
        <f>(107-12)*4</f>
        <v>380</v>
      </c>
      <c r="E29" s="12"/>
      <c r="F29" s="13">
        <f t="shared" si="1"/>
        <v>0</v>
      </c>
      <c r="G29" s="5"/>
    </row>
    <row r="30" spans="1:7" s="2" customFormat="1" ht="16.5">
      <c r="A30" s="8"/>
      <c r="B30" s="9"/>
      <c r="C30" s="10"/>
      <c r="D30" s="36" t="s">
        <v>1</v>
      </c>
      <c r="E30" s="37"/>
      <c r="F30" s="12">
        <f>SUM(F20:F29)</f>
        <v>0</v>
      </c>
      <c r="G30" s="5"/>
    </row>
    <row r="31" spans="1:7" s="2" customFormat="1" ht="16.5">
      <c r="A31" s="9"/>
      <c r="B31" s="9"/>
      <c r="C31" s="9"/>
      <c r="D31" s="24"/>
      <c r="E31" s="24"/>
      <c r="F31" s="9"/>
      <c r="G31" s="5"/>
    </row>
    <row r="32" spans="1:6" ht="18" customHeight="1">
      <c r="A32" s="30" t="s">
        <v>56</v>
      </c>
      <c r="B32" s="31"/>
      <c r="C32" s="32"/>
      <c r="D32" s="7" t="s">
        <v>36</v>
      </c>
      <c r="E32" s="26" t="s">
        <v>73</v>
      </c>
      <c r="F32" s="26" t="s">
        <v>3</v>
      </c>
    </row>
    <row r="33" spans="1:6" ht="16.5" customHeight="1">
      <c r="A33" s="8" t="s">
        <v>6</v>
      </c>
      <c r="B33" s="9"/>
      <c r="C33" s="10"/>
      <c r="D33" s="11">
        <v>507</v>
      </c>
      <c r="E33" s="12"/>
      <c r="F33" s="13">
        <f>D33*E33</f>
        <v>0</v>
      </c>
    </row>
    <row r="34" spans="1:6" ht="16.5" customHeight="1">
      <c r="A34" s="8" t="s">
        <v>38</v>
      </c>
      <c r="B34" s="9"/>
      <c r="C34" s="10"/>
      <c r="D34" s="11">
        <v>507</v>
      </c>
      <c r="E34" s="12"/>
      <c r="F34" s="13">
        <f>D34*E34</f>
        <v>0</v>
      </c>
    </row>
    <row r="35" spans="1:6" ht="16.5" customHeight="1">
      <c r="A35" s="8" t="s">
        <v>15</v>
      </c>
      <c r="B35" s="9"/>
      <c r="C35" s="10"/>
      <c r="D35" s="11">
        <v>2</v>
      </c>
      <c r="E35" s="12"/>
      <c r="F35" s="13">
        <f>D35*E35</f>
        <v>0</v>
      </c>
    </row>
    <row r="36" spans="1:6" ht="16.5" customHeight="1">
      <c r="A36" s="8" t="s">
        <v>16</v>
      </c>
      <c r="B36" s="9"/>
      <c r="C36" s="10"/>
      <c r="D36" s="11">
        <v>2</v>
      </c>
      <c r="E36" s="12"/>
      <c r="F36" s="13">
        <f aca="true" t="shared" si="2" ref="F36:F42">D36*E36</f>
        <v>0</v>
      </c>
    </row>
    <row r="37" spans="1:7" s="2" customFormat="1" ht="16.5">
      <c r="A37" s="8" t="s">
        <v>50</v>
      </c>
      <c r="B37" s="9"/>
      <c r="C37" s="10"/>
      <c r="D37" s="11">
        <v>2</v>
      </c>
      <c r="E37" s="12"/>
      <c r="F37" s="13">
        <f t="shared" si="2"/>
        <v>0</v>
      </c>
      <c r="G37" s="5"/>
    </row>
    <row r="38" spans="1:7" s="2" customFormat="1" ht="16.5">
      <c r="A38" s="8" t="s">
        <v>17</v>
      </c>
      <c r="B38" s="9"/>
      <c r="C38" s="10"/>
      <c r="D38" s="11">
        <f>15-1+2</f>
        <v>16</v>
      </c>
      <c r="E38" s="12"/>
      <c r="F38" s="13">
        <f t="shared" si="2"/>
        <v>0</v>
      </c>
      <c r="G38" s="5"/>
    </row>
    <row r="39" spans="1:7" s="2" customFormat="1" ht="16.5">
      <c r="A39" s="8" t="s">
        <v>18</v>
      </c>
      <c r="B39" s="9"/>
      <c r="C39" s="10"/>
      <c r="D39" s="11">
        <f>15-1+2</f>
        <v>16</v>
      </c>
      <c r="E39" s="12"/>
      <c r="F39" s="13">
        <f t="shared" si="2"/>
        <v>0</v>
      </c>
      <c r="G39" s="5"/>
    </row>
    <row r="40" spans="1:7" s="2" customFormat="1" ht="16.5">
      <c r="A40" s="8" t="s">
        <v>42</v>
      </c>
      <c r="B40" s="9"/>
      <c r="C40" s="10"/>
      <c r="D40" s="11">
        <f>15-1+2</f>
        <v>16</v>
      </c>
      <c r="E40" s="14"/>
      <c r="F40" s="13" t="s">
        <v>37</v>
      </c>
      <c r="G40" s="5"/>
    </row>
    <row r="41" spans="1:7" s="2" customFormat="1" ht="16.5">
      <c r="A41" s="8" t="s">
        <v>13</v>
      </c>
      <c r="B41" s="9"/>
      <c r="C41" s="10"/>
      <c r="D41" s="11">
        <f>108-10</f>
        <v>98</v>
      </c>
      <c r="E41" s="12"/>
      <c r="F41" s="13">
        <f t="shared" si="2"/>
        <v>0</v>
      </c>
      <c r="G41" s="5"/>
    </row>
    <row r="42" spans="1:7" s="2" customFormat="1" ht="16.5">
      <c r="A42" s="8" t="s">
        <v>14</v>
      </c>
      <c r="B42" s="9"/>
      <c r="C42" s="10"/>
      <c r="D42" s="11">
        <f>108-10</f>
        <v>98</v>
      </c>
      <c r="E42" s="12"/>
      <c r="F42" s="13">
        <f t="shared" si="2"/>
        <v>0</v>
      </c>
      <c r="G42" s="5"/>
    </row>
    <row r="43" spans="1:6" ht="18" customHeight="1">
      <c r="A43" s="8"/>
      <c r="B43" s="9"/>
      <c r="C43" s="10"/>
      <c r="D43" s="36" t="s">
        <v>1</v>
      </c>
      <c r="E43" s="37"/>
      <c r="F43" s="12">
        <f>SUM(F33:F42)</f>
        <v>0</v>
      </c>
    </row>
    <row r="44" spans="1:6" ht="18" customHeight="1">
      <c r="A44" s="15"/>
      <c r="B44" s="15"/>
      <c r="C44" s="15"/>
      <c r="D44" s="16"/>
      <c r="E44" s="16"/>
      <c r="F44" s="15"/>
    </row>
    <row r="45" spans="1:6" ht="18" customHeight="1">
      <c r="A45" s="30" t="s">
        <v>57</v>
      </c>
      <c r="B45" s="31"/>
      <c r="C45" s="32"/>
      <c r="D45" s="7" t="s">
        <v>36</v>
      </c>
      <c r="E45" s="26" t="s">
        <v>73</v>
      </c>
      <c r="F45" s="26" t="s">
        <v>3</v>
      </c>
    </row>
    <row r="46" spans="1:6" ht="16.5" customHeight="1">
      <c r="A46" s="8" t="s">
        <v>6</v>
      </c>
      <c r="B46" s="9"/>
      <c r="C46" s="10"/>
      <c r="D46" s="11">
        <f>155+1</f>
        <v>156</v>
      </c>
      <c r="E46" s="12"/>
      <c r="F46" s="13">
        <f aca="true" t="shared" si="3" ref="F46:F52">D46*E46</f>
        <v>0</v>
      </c>
    </row>
    <row r="47" spans="1:6" ht="16.5" customHeight="1">
      <c r="A47" s="8" t="s">
        <v>40</v>
      </c>
      <c r="B47" s="9"/>
      <c r="C47" s="10"/>
      <c r="D47" s="11">
        <f>155+1</f>
        <v>156</v>
      </c>
      <c r="E47" s="12"/>
      <c r="F47" s="13">
        <f t="shared" si="3"/>
        <v>0</v>
      </c>
    </row>
    <row r="48" spans="1:6" ht="16.5" customHeight="1">
      <c r="A48" s="8" t="s">
        <v>15</v>
      </c>
      <c r="B48" s="9"/>
      <c r="C48" s="10"/>
      <c r="D48" s="11">
        <f>15-1+1</f>
        <v>15</v>
      </c>
      <c r="E48" s="12"/>
      <c r="F48" s="13">
        <f t="shared" si="3"/>
        <v>0</v>
      </c>
    </row>
    <row r="49" spans="1:6" ht="16.5" customHeight="1">
      <c r="A49" s="8" t="s">
        <v>16</v>
      </c>
      <c r="B49" s="9"/>
      <c r="C49" s="10"/>
      <c r="D49" s="11">
        <f>15-1+1</f>
        <v>15</v>
      </c>
      <c r="E49" s="12"/>
      <c r="F49" s="13">
        <f t="shared" si="3"/>
        <v>0</v>
      </c>
    </row>
    <row r="50" spans="1:7" s="2" customFormat="1" ht="16.5">
      <c r="A50" s="8" t="s">
        <v>41</v>
      </c>
      <c r="B50" s="9"/>
      <c r="C50" s="10"/>
      <c r="D50" s="11">
        <f>15-1+1</f>
        <v>15</v>
      </c>
      <c r="E50" s="12"/>
      <c r="F50" s="13">
        <f t="shared" si="3"/>
        <v>0</v>
      </c>
      <c r="G50" s="5"/>
    </row>
    <row r="51" spans="1:7" s="2" customFormat="1" ht="16.5">
      <c r="A51" s="8" t="s">
        <v>17</v>
      </c>
      <c r="B51" s="9"/>
      <c r="C51" s="10"/>
      <c r="D51" s="11">
        <v>1</v>
      </c>
      <c r="E51" s="12"/>
      <c r="F51" s="13">
        <f t="shared" si="3"/>
        <v>0</v>
      </c>
      <c r="G51" s="5"/>
    </row>
    <row r="52" spans="1:7" s="2" customFormat="1" ht="16.5">
      <c r="A52" s="8" t="s">
        <v>18</v>
      </c>
      <c r="B52" s="9"/>
      <c r="C52" s="10"/>
      <c r="D52" s="11">
        <v>1</v>
      </c>
      <c r="E52" s="12"/>
      <c r="F52" s="13">
        <f t="shared" si="3"/>
        <v>0</v>
      </c>
      <c r="G52" s="5"/>
    </row>
    <row r="53" spans="1:7" s="2" customFormat="1" ht="16.5">
      <c r="A53" s="8" t="s">
        <v>42</v>
      </c>
      <c r="B53" s="9"/>
      <c r="C53" s="10"/>
      <c r="D53" s="11">
        <v>1</v>
      </c>
      <c r="E53" s="14"/>
      <c r="F53" s="13" t="s">
        <v>37</v>
      </c>
      <c r="G53" s="5"/>
    </row>
    <row r="54" spans="1:7" s="2" customFormat="1" ht="16.5">
      <c r="A54" s="8" t="s">
        <v>13</v>
      </c>
      <c r="B54" s="9"/>
      <c r="C54" s="10"/>
      <c r="D54" s="11">
        <f>107-10+33</f>
        <v>130</v>
      </c>
      <c r="E54" s="12"/>
      <c r="F54" s="13">
        <f>D54*E54</f>
        <v>0</v>
      </c>
      <c r="G54" s="5"/>
    </row>
    <row r="55" spans="1:7" s="2" customFormat="1" ht="16.5">
      <c r="A55" s="8" t="s">
        <v>14</v>
      </c>
      <c r="B55" s="9"/>
      <c r="C55" s="10"/>
      <c r="D55" s="11">
        <f>107-10+33</f>
        <v>130</v>
      </c>
      <c r="E55" s="12"/>
      <c r="F55" s="13">
        <f>D55*E55</f>
        <v>0</v>
      </c>
      <c r="G55" s="5"/>
    </row>
    <row r="56" spans="1:6" ht="18" customHeight="1">
      <c r="A56" s="8"/>
      <c r="B56" s="9"/>
      <c r="C56" s="10"/>
      <c r="D56" s="36" t="s">
        <v>1</v>
      </c>
      <c r="E56" s="37"/>
      <c r="F56" s="12">
        <f>SUM(F46:F55)</f>
        <v>0</v>
      </c>
    </row>
    <row r="57" spans="1:6" ht="18" customHeight="1">
      <c r="A57" s="15"/>
      <c r="B57" s="15"/>
      <c r="C57" s="15"/>
      <c r="D57" s="16"/>
      <c r="E57" s="16"/>
      <c r="F57" s="15"/>
    </row>
    <row r="58" spans="1:6" ht="18" customHeight="1">
      <c r="A58" s="30" t="s">
        <v>58</v>
      </c>
      <c r="B58" s="31"/>
      <c r="C58" s="32"/>
      <c r="D58" s="7" t="s">
        <v>36</v>
      </c>
      <c r="E58" s="26" t="s">
        <v>73</v>
      </c>
      <c r="F58" s="26" t="s">
        <v>3</v>
      </c>
    </row>
    <row r="59" spans="1:6" ht="16.5" customHeight="1">
      <c r="A59" s="8" t="s">
        <v>6</v>
      </c>
      <c r="B59" s="9"/>
      <c r="C59" s="10"/>
      <c r="D59" s="11">
        <f>414*10</f>
        <v>4140</v>
      </c>
      <c r="E59" s="12"/>
      <c r="F59" s="13">
        <f>D59*E59</f>
        <v>0</v>
      </c>
    </row>
    <row r="60" spans="1:7" s="2" customFormat="1" ht="16.5">
      <c r="A60" s="8" t="s">
        <v>27</v>
      </c>
      <c r="B60" s="9"/>
      <c r="C60" s="10"/>
      <c r="D60" s="11">
        <f>414*10</f>
        <v>4140</v>
      </c>
      <c r="E60" s="12"/>
      <c r="F60" s="13">
        <f>D60*E60</f>
        <v>0</v>
      </c>
      <c r="G60" s="5"/>
    </row>
    <row r="61" spans="1:7" ht="18" customHeight="1">
      <c r="A61" s="8"/>
      <c r="B61" s="9"/>
      <c r="C61" s="10"/>
      <c r="D61" s="36" t="s">
        <v>1</v>
      </c>
      <c r="E61" s="37"/>
      <c r="F61" s="12">
        <f>SUM(F59:F60)</f>
        <v>0</v>
      </c>
      <c r="G61" s="5" t="s">
        <v>32</v>
      </c>
    </row>
    <row r="62" spans="1:7" s="2" customFormat="1" ht="18" customHeight="1">
      <c r="A62" s="4"/>
      <c r="B62" s="4"/>
      <c r="C62" s="4"/>
      <c r="D62" s="4"/>
      <c r="E62" s="4"/>
      <c r="F62" s="4"/>
      <c r="G62" s="5"/>
    </row>
    <row r="63" spans="1:7" s="2" customFormat="1" ht="18" customHeight="1">
      <c r="A63" s="30" t="s">
        <v>59</v>
      </c>
      <c r="B63" s="31"/>
      <c r="C63" s="32"/>
      <c r="D63" s="7" t="s">
        <v>36</v>
      </c>
      <c r="E63" s="26" t="s">
        <v>73</v>
      </c>
      <c r="F63" s="26" t="s">
        <v>3</v>
      </c>
      <c r="G63" s="5"/>
    </row>
    <row r="64" spans="1:6" ht="16.5" customHeight="1">
      <c r="A64" s="8" t="s">
        <v>7</v>
      </c>
      <c r="B64" s="9"/>
      <c r="C64" s="10"/>
      <c r="D64" s="11">
        <f>(15-3)*12</f>
        <v>144</v>
      </c>
      <c r="E64" s="12"/>
      <c r="F64" s="13">
        <f>D64*E64</f>
        <v>0</v>
      </c>
    </row>
    <row r="65" spans="1:6" ht="16.5" customHeight="1">
      <c r="A65" s="8" t="s">
        <v>10</v>
      </c>
      <c r="B65" s="9"/>
      <c r="C65" s="10"/>
      <c r="D65" s="11">
        <f>(15-3)*12</f>
        <v>144</v>
      </c>
      <c r="E65" s="12"/>
      <c r="F65" s="13">
        <f>D65*E65</f>
        <v>0</v>
      </c>
    </row>
    <row r="66" spans="1:7" s="2" customFormat="1" ht="16.5">
      <c r="A66" s="8" t="s">
        <v>43</v>
      </c>
      <c r="B66" s="9"/>
      <c r="C66" s="10"/>
      <c r="D66" s="11">
        <f>(15-3)*12</f>
        <v>144</v>
      </c>
      <c r="E66" s="12"/>
      <c r="F66" s="13">
        <f>D66*E66</f>
        <v>0</v>
      </c>
      <c r="G66" s="5"/>
    </row>
    <row r="67" spans="1:7" s="2" customFormat="1" ht="16.5">
      <c r="A67" s="8" t="s">
        <v>11</v>
      </c>
      <c r="B67" s="9"/>
      <c r="C67" s="10"/>
      <c r="D67" s="11">
        <f>3*12</f>
        <v>36</v>
      </c>
      <c r="E67" s="12"/>
      <c r="F67" s="13">
        <f>D67*E67</f>
        <v>0</v>
      </c>
      <c r="G67" s="5"/>
    </row>
    <row r="68" spans="1:7" s="2" customFormat="1" ht="16.5">
      <c r="A68" s="8" t="s">
        <v>12</v>
      </c>
      <c r="B68" s="9"/>
      <c r="C68" s="10"/>
      <c r="D68" s="11">
        <f>3*12</f>
        <v>36</v>
      </c>
      <c r="E68" s="12"/>
      <c r="F68" s="13">
        <f>D68*E68</f>
        <v>0</v>
      </c>
      <c r="G68" s="5"/>
    </row>
    <row r="69" spans="1:7" s="2" customFormat="1" ht="16.5">
      <c r="A69" s="8" t="s">
        <v>39</v>
      </c>
      <c r="B69" s="9"/>
      <c r="C69" s="10"/>
      <c r="D69" s="11">
        <f>3*12</f>
        <v>36</v>
      </c>
      <c r="E69" s="14"/>
      <c r="F69" s="13" t="s">
        <v>37</v>
      </c>
      <c r="G69" s="5"/>
    </row>
    <row r="70" spans="1:6" ht="16.5" customHeight="1">
      <c r="A70" s="8" t="s">
        <v>19</v>
      </c>
      <c r="B70" s="9"/>
      <c r="C70" s="10"/>
      <c r="D70" s="11">
        <f>102*12</f>
        <v>1224</v>
      </c>
      <c r="E70" s="12"/>
      <c r="F70" s="13">
        <f>D70*E70</f>
        <v>0</v>
      </c>
    </row>
    <row r="71" spans="1:7" s="2" customFormat="1" ht="16.5">
      <c r="A71" s="8" t="s">
        <v>20</v>
      </c>
      <c r="B71" s="9"/>
      <c r="C71" s="10"/>
      <c r="D71" s="11">
        <f>102*12</f>
        <v>1224</v>
      </c>
      <c r="E71" s="12"/>
      <c r="F71" s="13">
        <f>D71*E71</f>
        <v>0</v>
      </c>
      <c r="G71" s="5"/>
    </row>
    <row r="72" spans="1:6" ht="18" customHeight="1">
      <c r="A72" s="8"/>
      <c r="B72" s="9"/>
      <c r="C72" s="10"/>
      <c r="D72" s="36" t="s">
        <v>1</v>
      </c>
      <c r="E72" s="37"/>
      <c r="F72" s="12">
        <f>SUM(F64:F71)</f>
        <v>0</v>
      </c>
    </row>
    <row r="73" ht="16.5" customHeight="1"/>
    <row r="74" spans="1:6" ht="18" customHeight="1">
      <c r="A74" s="30" t="s">
        <v>60</v>
      </c>
      <c r="B74" s="31"/>
      <c r="C74" s="32"/>
      <c r="D74" s="7" t="s">
        <v>36</v>
      </c>
      <c r="E74" s="26" t="s">
        <v>73</v>
      </c>
      <c r="F74" s="26" t="s">
        <v>3</v>
      </c>
    </row>
    <row r="75" spans="1:6" ht="16.5" customHeight="1">
      <c r="A75" s="8" t="s">
        <v>6</v>
      </c>
      <c r="B75" s="9"/>
      <c r="C75" s="10"/>
      <c r="D75" s="11">
        <v>26690</v>
      </c>
      <c r="E75" s="12"/>
      <c r="F75" s="13">
        <f>D75*E75</f>
        <v>0</v>
      </c>
    </row>
    <row r="76" spans="1:7" s="2" customFormat="1" ht="16.5">
      <c r="A76" s="8" t="s">
        <v>27</v>
      </c>
      <c r="B76" s="9"/>
      <c r="C76" s="10"/>
      <c r="D76" s="11">
        <v>26690</v>
      </c>
      <c r="E76" s="12"/>
      <c r="F76" s="13">
        <f>D76*E76</f>
        <v>0</v>
      </c>
      <c r="G76" s="5"/>
    </row>
    <row r="77" spans="1:7" ht="18" customHeight="1">
      <c r="A77" s="8"/>
      <c r="B77" s="9"/>
      <c r="C77" s="10"/>
      <c r="D77" s="36" t="s">
        <v>1</v>
      </c>
      <c r="E77" s="37"/>
      <c r="F77" s="12">
        <f>SUM(F75:F76)</f>
        <v>0</v>
      </c>
      <c r="G77" s="5" t="s">
        <v>33</v>
      </c>
    </row>
    <row r="78" spans="1:7" s="2" customFormat="1" ht="13.5">
      <c r="A78" s="4"/>
      <c r="B78" s="4"/>
      <c r="C78" s="4"/>
      <c r="D78" s="4"/>
      <c r="E78" s="4"/>
      <c r="F78" s="4"/>
      <c r="G78" s="5"/>
    </row>
    <row r="79" spans="1:7" s="2" customFormat="1" ht="18" customHeight="1">
      <c r="A79" s="30" t="s">
        <v>61</v>
      </c>
      <c r="B79" s="31"/>
      <c r="C79" s="32"/>
      <c r="D79" s="7" t="s">
        <v>36</v>
      </c>
      <c r="E79" s="26" t="s">
        <v>73</v>
      </c>
      <c r="F79" s="26" t="s">
        <v>3</v>
      </c>
      <c r="G79" s="5"/>
    </row>
    <row r="80" spans="1:7" s="2" customFormat="1" ht="16.5">
      <c r="A80" s="8" t="s">
        <v>21</v>
      </c>
      <c r="B80" s="9"/>
      <c r="C80" s="10"/>
      <c r="D80" s="11">
        <v>15</v>
      </c>
      <c r="E80" s="12"/>
      <c r="F80" s="13">
        <f>D80*E80</f>
        <v>0</v>
      </c>
      <c r="G80" s="5"/>
    </row>
    <row r="81" spans="1:7" s="2" customFormat="1" ht="16.5">
      <c r="A81" s="8" t="s">
        <v>22</v>
      </c>
      <c r="B81" s="9"/>
      <c r="C81" s="10"/>
      <c r="D81" s="11">
        <v>15</v>
      </c>
      <c r="E81" s="12"/>
      <c r="F81" s="13">
        <f>D81*E81</f>
        <v>0</v>
      </c>
      <c r="G81" s="5"/>
    </row>
    <row r="82" spans="1:7" s="2" customFormat="1" ht="16.5">
      <c r="A82" s="8" t="s">
        <v>44</v>
      </c>
      <c r="B82" s="9"/>
      <c r="C82" s="10"/>
      <c r="D82" s="11">
        <v>15</v>
      </c>
      <c r="E82" s="14"/>
      <c r="F82" s="13" t="s">
        <v>37</v>
      </c>
      <c r="G82" s="5"/>
    </row>
    <row r="83" spans="1:7" ht="18" customHeight="1">
      <c r="A83" s="8"/>
      <c r="B83" s="9"/>
      <c r="C83" s="10"/>
      <c r="D83" s="36" t="s">
        <v>1</v>
      </c>
      <c r="E83" s="37"/>
      <c r="F83" s="12">
        <f>SUM(F80:F82)</f>
        <v>0</v>
      </c>
      <c r="G83" s="5" t="s">
        <v>33</v>
      </c>
    </row>
    <row r="84" spans="1:7" s="2" customFormat="1" ht="13.5">
      <c r="A84" s="4"/>
      <c r="B84" s="4"/>
      <c r="C84" s="4"/>
      <c r="D84" s="4"/>
      <c r="E84" s="4"/>
      <c r="F84" s="4"/>
      <c r="G84" s="5"/>
    </row>
    <row r="85" spans="1:6" ht="18" customHeight="1">
      <c r="A85" s="30" t="s">
        <v>62</v>
      </c>
      <c r="B85" s="31"/>
      <c r="C85" s="32"/>
      <c r="D85" s="7" t="s">
        <v>36</v>
      </c>
      <c r="E85" s="26" t="s">
        <v>73</v>
      </c>
      <c r="F85" s="26" t="s">
        <v>3</v>
      </c>
    </row>
    <row r="86" spans="1:7" s="2" customFormat="1" ht="16.5">
      <c r="A86" s="8" t="s">
        <v>21</v>
      </c>
      <c r="B86" s="9"/>
      <c r="C86" s="10"/>
      <c r="D86" s="11">
        <v>15</v>
      </c>
      <c r="E86" s="12"/>
      <c r="F86" s="13">
        <f>D86*E86</f>
        <v>0</v>
      </c>
      <c r="G86" s="5"/>
    </row>
    <row r="87" spans="1:7" s="2" customFormat="1" ht="16.5">
      <c r="A87" s="8" t="s">
        <v>22</v>
      </c>
      <c r="B87" s="9"/>
      <c r="C87" s="10"/>
      <c r="D87" s="11">
        <v>15</v>
      </c>
      <c r="E87" s="12"/>
      <c r="F87" s="13">
        <f>D87*E87</f>
        <v>0</v>
      </c>
      <c r="G87" s="5"/>
    </row>
    <row r="88" spans="1:7" s="2" customFormat="1" ht="16.5">
      <c r="A88" s="8" t="s">
        <v>23</v>
      </c>
      <c r="B88" s="9"/>
      <c r="C88" s="10"/>
      <c r="D88" s="11">
        <v>15</v>
      </c>
      <c r="E88" s="14"/>
      <c r="F88" s="13" t="s">
        <v>37</v>
      </c>
      <c r="G88" s="5"/>
    </row>
    <row r="89" spans="1:7" s="2" customFormat="1" ht="16.5">
      <c r="A89" s="8" t="s">
        <v>24</v>
      </c>
      <c r="B89" s="9"/>
      <c r="C89" s="10"/>
      <c r="D89" s="11">
        <v>93</v>
      </c>
      <c r="E89" s="12"/>
      <c r="F89" s="13">
        <f>D89*E89</f>
        <v>0</v>
      </c>
      <c r="G89" s="5"/>
    </row>
    <row r="90" spans="1:7" s="2" customFormat="1" ht="16.5">
      <c r="A90" s="8" t="s">
        <v>25</v>
      </c>
      <c r="B90" s="9"/>
      <c r="C90" s="10"/>
      <c r="D90" s="11">
        <v>93</v>
      </c>
      <c r="E90" s="12"/>
      <c r="F90" s="13">
        <f>D90*E90</f>
        <v>0</v>
      </c>
      <c r="G90" s="5"/>
    </row>
    <row r="91" spans="1:7" s="2" customFormat="1" ht="16.5">
      <c r="A91" s="8"/>
      <c r="B91" s="9"/>
      <c r="C91" s="10"/>
      <c r="D91" s="36" t="s">
        <v>1</v>
      </c>
      <c r="E91" s="37"/>
      <c r="F91" s="12">
        <f>SUM(F86:F90)</f>
        <v>0</v>
      </c>
      <c r="G91" s="5"/>
    </row>
    <row r="92" spans="1:7" s="3" customFormat="1" ht="16.5" customHeight="1">
      <c r="A92" s="17"/>
      <c r="B92" s="17"/>
      <c r="C92" s="17"/>
      <c r="D92" s="18"/>
      <c r="E92" s="19"/>
      <c r="F92" s="19"/>
      <c r="G92" s="20"/>
    </row>
    <row r="93" spans="1:6" ht="18" customHeight="1">
      <c r="A93" s="30" t="s">
        <v>63</v>
      </c>
      <c r="B93" s="31"/>
      <c r="C93" s="32"/>
      <c r="D93" s="7" t="s">
        <v>36</v>
      </c>
      <c r="E93" s="26" t="s">
        <v>73</v>
      </c>
      <c r="F93" s="26" t="s">
        <v>3</v>
      </c>
    </row>
    <row r="94" spans="1:7" s="2" customFormat="1" ht="16.5">
      <c r="A94" s="8" t="s">
        <v>8</v>
      </c>
      <c r="B94" s="9"/>
      <c r="C94" s="10"/>
      <c r="D94" s="11">
        <v>16</v>
      </c>
      <c r="E94" s="12"/>
      <c r="F94" s="13">
        <f>D94*E94</f>
        <v>0</v>
      </c>
      <c r="G94" s="5"/>
    </row>
    <row r="95" spans="1:7" s="2" customFormat="1" ht="16.5">
      <c r="A95" s="8" t="s">
        <v>9</v>
      </c>
      <c r="B95" s="9"/>
      <c r="C95" s="10"/>
      <c r="D95" s="11">
        <v>16</v>
      </c>
      <c r="E95" s="12"/>
      <c r="F95" s="13">
        <f>D95*E95</f>
        <v>0</v>
      </c>
      <c r="G95" s="5"/>
    </row>
    <row r="96" spans="1:7" s="2" customFormat="1" ht="16.5">
      <c r="A96" s="8"/>
      <c r="B96" s="9"/>
      <c r="C96" s="10"/>
      <c r="D96" s="36" t="s">
        <v>1</v>
      </c>
      <c r="E96" s="37"/>
      <c r="F96" s="12">
        <f>SUM(F94:F95)</f>
        <v>0</v>
      </c>
      <c r="G96" s="5"/>
    </row>
    <row r="97" spans="1:7" s="3" customFormat="1" ht="16.5" customHeight="1">
      <c r="A97" s="17"/>
      <c r="B97" s="17"/>
      <c r="C97" s="17"/>
      <c r="D97" s="18"/>
      <c r="E97" s="19"/>
      <c r="F97" s="19"/>
      <c r="G97" s="20"/>
    </row>
    <row r="98" spans="1:6" ht="18" customHeight="1">
      <c r="A98" s="30" t="s">
        <v>64</v>
      </c>
      <c r="B98" s="31"/>
      <c r="C98" s="32"/>
      <c r="D98" s="7" t="s">
        <v>36</v>
      </c>
      <c r="E98" s="26" t="s">
        <v>73</v>
      </c>
      <c r="F98" s="26" t="s">
        <v>3</v>
      </c>
    </row>
    <row r="99" spans="1:7" s="2" customFormat="1" ht="16.5">
      <c r="A99" s="8" t="s">
        <v>21</v>
      </c>
      <c r="B99" s="9"/>
      <c r="C99" s="10"/>
      <c r="D99" s="11">
        <v>13</v>
      </c>
      <c r="E99" s="12"/>
      <c r="F99" s="13">
        <f>D99*E99</f>
        <v>0</v>
      </c>
      <c r="G99" s="5"/>
    </row>
    <row r="100" spans="1:7" s="2" customFormat="1" ht="16.5">
      <c r="A100" s="8" t="s">
        <v>22</v>
      </c>
      <c r="B100" s="9"/>
      <c r="C100" s="10"/>
      <c r="D100" s="11">
        <v>13</v>
      </c>
      <c r="E100" s="12"/>
      <c r="F100" s="13">
        <f>D100*E100</f>
        <v>0</v>
      </c>
      <c r="G100" s="5"/>
    </row>
    <row r="101" spans="1:7" s="2" customFormat="1" ht="16.5">
      <c r="A101" s="8" t="s">
        <v>23</v>
      </c>
      <c r="B101" s="9"/>
      <c r="C101" s="10"/>
      <c r="D101" s="11">
        <v>13</v>
      </c>
      <c r="E101" s="14"/>
      <c r="F101" s="13" t="s">
        <v>47</v>
      </c>
      <c r="G101" s="5" t="s">
        <v>35</v>
      </c>
    </row>
    <row r="102" spans="1:7" s="2" customFormat="1" ht="16.5" thickBot="1">
      <c r="A102" s="8"/>
      <c r="B102" s="9"/>
      <c r="C102" s="10"/>
      <c r="D102" s="36" t="s">
        <v>1</v>
      </c>
      <c r="E102" s="37"/>
      <c r="F102" s="12">
        <f>SUM(F99:F101)</f>
        <v>0</v>
      </c>
      <c r="G102" s="5"/>
    </row>
    <row r="103" spans="1:6" ht="16.5" customHeight="1" thickBot="1">
      <c r="A103" s="33" t="s">
        <v>5</v>
      </c>
      <c r="B103" s="34"/>
      <c r="C103" s="34"/>
      <c r="D103" s="34"/>
      <c r="E103" s="35"/>
      <c r="F103" s="21">
        <f>SUM(F17,F30,F43,F56,F61,F72,F77,F83,F91,F96,F102)</f>
        <v>0</v>
      </c>
    </row>
    <row r="104" spans="1:6" ht="16.5" customHeight="1" thickBot="1">
      <c r="A104" s="33" t="s">
        <v>4</v>
      </c>
      <c r="B104" s="34"/>
      <c r="C104" s="34"/>
      <c r="D104" s="34"/>
      <c r="E104" s="35"/>
      <c r="F104" s="21">
        <f>F103*3</f>
        <v>0</v>
      </c>
    </row>
    <row r="105" spans="1:6" ht="16.5" customHeight="1" thickBot="1">
      <c r="A105" s="22"/>
      <c r="B105" s="22"/>
      <c r="C105" s="22"/>
      <c r="D105" s="22"/>
      <c r="E105" s="22"/>
      <c r="F105" s="16"/>
    </row>
    <row r="106" spans="1:6" ht="189.75" customHeight="1" thickBot="1">
      <c r="A106" s="27" t="s">
        <v>75</v>
      </c>
      <c r="B106" s="28"/>
      <c r="C106" s="28"/>
      <c r="D106" s="28"/>
      <c r="E106" s="28"/>
      <c r="F106" s="29"/>
    </row>
  </sheetData>
  <sheetProtection/>
  <mergeCells count="28">
    <mergeCell ref="D30:E30"/>
    <mergeCell ref="D77:E77"/>
    <mergeCell ref="D83:E83"/>
    <mergeCell ref="A45:C45"/>
    <mergeCell ref="A58:C58"/>
    <mergeCell ref="A79:C79"/>
    <mergeCell ref="D56:E56"/>
    <mergeCell ref="D61:E61"/>
    <mergeCell ref="D72:E72"/>
    <mergeCell ref="A2:F2"/>
    <mergeCell ref="A4:F4"/>
    <mergeCell ref="A74:C74"/>
    <mergeCell ref="A6:C6"/>
    <mergeCell ref="A32:C32"/>
    <mergeCell ref="D43:E43"/>
    <mergeCell ref="D17:E17"/>
    <mergeCell ref="A19:C19"/>
    <mergeCell ref="A5:F5"/>
    <mergeCell ref="A63:C63"/>
    <mergeCell ref="A106:F106"/>
    <mergeCell ref="A85:C85"/>
    <mergeCell ref="A93:C93"/>
    <mergeCell ref="A98:C98"/>
    <mergeCell ref="A104:E104"/>
    <mergeCell ref="A103:E103"/>
    <mergeCell ref="D91:E91"/>
    <mergeCell ref="D96:E96"/>
    <mergeCell ref="D102:E102"/>
  </mergeCells>
  <printOptions/>
  <pageMargins left="0.7480314960629921" right="0" top="0.5118110236220472" bottom="0.2755905511811024" header="0.31496062992125984" footer="0.4330708661417323"/>
  <pageSetup horizontalDpi="600" verticalDpi="600" orientation="portrait" paperSize="9" scale="63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85" zoomScaleSheetLayoutView="85" zoomScalePageLayoutView="0" workbookViewId="0" topLeftCell="A19">
      <selection activeCell="G5" sqref="G5"/>
    </sheetView>
  </sheetViews>
  <sheetFormatPr defaultColWidth="9.00390625" defaultRowHeight="18" customHeight="1"/>
  <cols>
    <col min="1" max="1" width="24.625" style="4" bestFit="1" customWidth="1"/>
    <col min="2" max="2" width="9.00390625" style="4" customWidth="1"/>
    <col min="3" max="3" width="34.875" style="4" customWidth="1"/>
    <col min="4" max="4" width="12.25390625" style="4" bestFit="1" customWidth="1"/>
    <col min="5" max="5" width="19.00390625" style="4" bestFit="1" customWidth="1"/>
    <col min="6" max="6" width="19.125" style="4" bestFit="1" customWidth="1"/>
    <col min="7" max="7" width="22.50390625" style="5" customWidth="1"/>
    <col min="8" max="16384" width="9.00390625" style="1" customWidth="1"/>
  </cols>
  <sheetData>
    <row r="1" ht="18" customHeight="1" thickBot="1">
      <c r="F1" s="25" t="s">
        <v>52</v>
      </c>
    </row>
    <row r="2" spans="1:7" ht="18" customHeight="1" thickBot="1">
      <c r="A2" s="38" t="s">
        <v>51</v>
      </c>
      <c r="B2" s="39"/>
      <c r="C2" s="39"/>
      <c r="D2" s="39"/>
      <c r="E2" s="39"/>
      <c r="F2" s="40"/>
      <c r="G2" s="23"/>
    </row>
    <row r="3" spans="1:4" ht="14.25" customHeight="1">
      <c r="A3" s="6"/>
      <c r="B3" s="6"/>
      <c r="C3" s="6"/>
      <c r="D3" s="6"/>
    </row>
    <row r="4" spans="1:6" ht="16.5" customHeight="1">
      <c r="A4" s="41" t="s">
        <v>0</v>
      </c>
      <c r="B4" s="41"/>
      <c r="C4" s="41"/>
      <c r="D4" s="41"/>
      <c r="E4" s="41"/>
      <c r="F4" s="41"/>
    </row>
    <row r="5" spans="1:6" ht="31.5" customHeight="1">
      <c r="A5" s="42" t="s">
        <v>74</v>
      </c>
      <c r="B5" s="42"/>
      <c r="C5" s="42"/>
      <c r="D5" s="42"/>
      <c r="E5" s="42"/>
      <c r="F5" s="42"/>
    </row>
    <row r="6" spans="1:6" ht="18" customHeight="1">
      <c r="A6" s="30" t="s">
        <v>54</v>
      </c>
      <c r="B6" s="31"/>
      <c r="C6" s="32"/>
      <c r="D6" s="7" t="s">
        <v>36</v>
      </c>
      <c r="E6" s="26" t="s">
        <v>2</v>
      </c>
      <c r="F6" s="26" t="s">
        <v>3</v>
      </c>
    </row>
    <row r="7" spans="1:7" s="2" customFormat="1" ht="16.5">
      <c r="A7" s="8" t="s">
        <v>68</v>
      </c>
      <c r="B7" s="9"/>
      <c r="C7" s="10"/>
      <c r="D7" s="11">
        <f>(107-14)*6</f>
        <v>558</v>
      </c>
      <c r="E7" s="14"/>
      <c r="F7" s="13" t="s">
        <v>37</v>
      </c>
      <c r="G7" s="5" t="s">
        <v>28</v>
      </c>
    </row>
    <row r="8" spans="1:7" s="2" customFormat="1" ht="16.5">
      <c r="A8" s="8"/>
      <c r="B8" s="9"/>
      <c r="C8" s="10"/>
      <c r="D8" s="36" t="s">
        <v>1</v>
      </c>
      <c r="E8" s="37"/>
      <c r="F8" s="12">
        <f>SUM(F7:F7)</f>
        <v>0</v>
      </c>
      <c r="G8" s="5"/>
    </row>
    <row r="9" spans="1:7" s="2" customFormat="1" ht="11.25" customHeight="1">
      <c r="A9" s="4"/>
      <c r="B9" s="4"/>
      <c r="C9" s="4"/>
      <c r="D9" s="4"/>
      <c r="E9" s="4"/>
      <c r="F9" s="4"/>
      <c r="G9" s="5"/>
    </row>
    <row r="10" spans="1:6" ht="18" customHeight="1">
      <c r="A10" s="30" t="s">
        <v>55</v>
      </c>
      <c r="B10" s="31"/>
      <c r="C10" s="32"/>
      <c r="D10" s="7" t="s">
        <v>36</v>
      </c>
      <c r="E10" s="26" t="s">
        <v>2</v>
      </c>
      <c r="F10" s="26" t="s">
        <v>3</v>
      </c>
    </row>
    <row r="11" spans="1:7" s="2" customFormat="1" ht="16.5">
      <c r="A11" s="8" t="s">
        <v>68</v>
      </c>
      <c r="B11" s="9"/>
      <c r="C11" s="10"/>
      <c r="D11" s="11">
        <f>(107-12)*4</f>
        <v>380</v>
      </c>
      <c r="E11" s="14"/>
      <c r="F11" s="13" t="s">
        <v>37</v>
      </c>
      <c r="G11" s="5" t="s">
        <v>29</v>
      </c>
    </row>
    <row r="12" spans="1:7" s="2" customFormat="1" ht="16.5">
      <c r="A12" s="8"/>
      <c r="B12" s="9"/>
      <c r="C12" s="10"/>
      <c r="D12" s="36" t="s">
        <v>1</v>
      </c>
      <c r="E12" s="37"/>
      <c r="F12" s="12">
        <f>SUM(F11:F11)</f>
        <v>0</v>
      </c>
      <c r="G12" s="5"/>
    </row>
    <row r="13" spans="1:7" s="2" customFormat="1" ht="16.5">
      <c r="A13" s="9"/>
      <c r="B13" s="9"/>
      <c r="C13" s="9"/>
      <c r="D13" s="24"/>
      <c r="E13" s="24"/>
      <c r="F13" s="9"/>
      <c r="G13" s="5"/>
    </row>
    <row r="14" spans="1:6" ht="18" customHeight="1">
      <c r="A14" s="30" t="s">
        <v>56</v>
      </c>
      <c r="B14" s="31"/>
      <c r="C14" s="32"/>
      <c r="D14" s="7" t="s">
        <v>36</v>
      </c>
      <c r="E14" s="26" t="s">
        <v>2</v>
      </c>
      <c r="F14" s="26" t="s">
        <v>3</v>
      </c>
    </row>
    <row r="15" spans="1:7" s="2" customFormat="1" ht="16.5">
      <c r="A15" s="8" t="s">
        <v>69</v>
      </c>
      <c r="B15" s="9"/>
      <c r="C15" s="10"/>
      <c r="D15" s="11">
        <f>108-10</f>
        <v>98</v>
      </c>
      <c r="E15" s="14"/>
      <c r="F15" s="13" t="s">
        <v>37</v>
      </c>
      <c r="G15" s="5" t="s">
        <v>30</v>
      </c>
    </row>
    <row r="16" spans="1:6" ht="18" customHeight="1">
      <c r="A16" s="8"/>
      <c r="B16" s="9"/>
      <c r="C16" s="10"/>
      <c r="D16" s="36" t="s">
        <v>1</v>
      </c>
      <c r="E16" s="37"/>
      <c r="F16" s="12">
        <f>SUM(F15:F15)</f>
        <v>0</v>
      </c>
    </row>
    <row r="17" spans="1:6" ht="18" customHeight="1">
      <c r="A17" s="15"/>
      <c r="B17" s="15"/>
      <c r="C17" s="15"/>
      <c r="D17" s="16"/>
      <c r="E17" s="16"/>
      <c r="F17" s="15"/>
    </row>
    <row r="18" spans="1:6" ht="18" customHeight="1">
      <c r="A18" s="30" t="s">
        <v>57</v>
      </c>
      <c r="B18" s="31"/>
      <c r="C18" s="32"/>
      <c r="D18" s="7" t="s">
        <v>36</v>
      </c>
      <c r="E18" s="26" t="s">
        <v>2</v>
      </c>
      <c r="F18" s="26" t="s">
        <v>3</v>
      </c>
    </row>
    <row r="19" spans="1:7" s="2" customFormat="1" ht="16.5">
      <c r="A19" s="8" t="s">
        <v>69</v>
      </c>
      <c r="B19" s="9"/>
      <c r="C19" s="10"/>
      <c r="D19" s="11">
        <f>107-10+33</f>
        <v>130</v>
      </c>
      <c r="E19" s="14"/>
      <c r="F19" s="13" t="s">
        <v>37</v>
      </c>
      <c r="G19" s="5" t="s">
        <v>31</v>
      </c>
    </row>
    <row r="20" spans="1:6" ht="18" customHeight="1">
      <c r="A20" s="8"/>
      <c r="B20" s="9"/>
      <c r="C20" s="10"/>
      <c r="D20" s="36" t="s">
        <v>1</v>
      </c>
      <c r="E20" s="37"/>
      <c r="F20" s="12">
        <f>SUM(F19:F19)</f>
        <v>0</v>
      </c>
    </row>
    <row r="21" spans="1:6" ht="18" customHeight="1">
      <c r="A21" s="15"/>
      <c r="B21" s="15"/>
      <c r="C21" s="15"/>
      <c r="D21" s="16"/>
      <c r="E21" s="16"/>
      <c r="F21" s="15"/>
    </row>
    <row r="22" spans="1:7" s="2" customFormat="1" ht="18" customHeight="1">
      <c r="A22" s="30" t="s">
        <v>65</v>
      </c>
      <c r="B22" s="31"/>
      <c r="C22" s="32"/>
      <c r="D22" s="7" t="s">
        <v>36</v>
      </c>
      <c r="E22" s="26" t="s">
        <v>2</v>
      </c>
      <c r="F22" s="26" t="s">
        <v>3</v>
      </c>
      <c r="G22" s="5"/>
    </row>
    <row r="23" spans="1:7" s="2" customFormat="1" ht="16.5">
      <c r="A23" s="8" t="s">
        <v>69</v>
      </c>
      <c r="B23" s="9"/>
      <c r="C23" s="10"/>
      <c r="D23" s="11">
        <f>102*12</f>
        <v>1224</v>
      </c>
      <c r="E23" s="14"/>
      <c r="F23" s="13" t="s">
        <v>37</v>
      </c>
      <c r="G23" s="5" t="s">
        <v>45</v>
      </c>
    </row>
    <row r="24" spans="1:6" ht="18" customHeight="1">
      <c r="A24" s="8"/>
      <c r="B24" s="9"/>
      <c r="C24" s="10"/>
      <c r="D24" s="36" t="s">
        <v>1</v>
      </c>
      <c r="E24" s="37"/>
      <c r="F24" s="12">
        <f>SUM(F23:F23)</f>
        <v>0</v>
      </c>
    </row>
    <row r="25" ht="16.5" customHeight="1"/>
    <row r="26" spans="1:7" s="2" customFormat="1" ht="13.5">
      <c r="A26" s="4"/>
      <c r="B26" s="4"/>
      <c r="C26" s="4"/>
      <c r="D26" s="4"/>
      <c r="E26" s="4"/>
      <c r="F26" s="4"/>
      <c r="G26" s="5"/>
    </row>
    <row r="27" spans="1:6" ht="18" customHeight="1">
      <c r="A27" s="30" t="s">
        <v>66</v>
      </c>
      <c r="B27" s="31"/>
      <c r="C27" s="32"/>
      <c r="D27" s="7" t="s">
        <v>36</v>
      </c>
      <c r="E27" s="26" t="s">
        <v>2</v>
      </c>
      <c r="F27" s="26" t="s">
        <v>3</v>
      </c>
    </row>
    <row r="28" spans="1:7" s="2" customFormat="1" ht="16.5">
      <c r="A28" s="8" t="s">
        <v>70</v>
      </c>
      <c r="B28" s="9"/>
      <c r="C28" s="10"/>
      <c r="D28" s="11">
        <v>93</v>
      </c>
      <c r="E28" s="14"/>
      <c r="F28" s="13" t="s">
        <v>47</v>
      </c>
      <c r="G28" s="5" t="s">
        <v>46</v>
      </c>
    </row>
    <row r="29" spans="1:7" s="2" customFormat="1" ht="16.5">
      <c r="A29" s="8"/>
      <c r="B29" s="9"/>
      <c r="C29" s="10"/>
      <c r="D29" s="36" t="s">
        <v>1</v>
      </c>
      <c r="E29" s="37"/>
      <c r="F29" s="12">
        <f>SUM(F28:F28)</f>
        <v>0</v>
      </c>
      <c r="G29" s="5"/>
    </row>
    <row r="30" spans="1:7" s="3" customFormat="1" ht="16.5" customHeight="1">
      <c r="A30" s="17"/>
      <c r="B30" s="17"/>
      <c r="C30" s="17"/>
      <c r="D30" s="18"/>
      <c r="E30" s="19"/>
      <c r="F30" s="19"/>
      <c r="G30" s="20"/>
    </row>
    <row r="31" spans="1:6" ht="18" customHeight="1">
      <c r="A31" s="30" t="s">
        <v>67</v>
      </c>
      <c r="B31" s="31"/>
      <c r="C31" s="32"/>
      <c r="D31" s="7" t="s">
        <v>36</v>
      </c>
      <c r="E31" s="26" t="s">
        <v>2</v>
      </c>
      <c r="F31" s="26" t="s">
        <v>3</v>
      </c>
    </row>
    <row r="32" spans="1:7" s="2" customFormat="1" ht="16.5">
      <c r="A32" s="8" t="s">
        <v>70</v>
      </c>
      <c r="B32" s="9"/>
      <c r="C32" s="10"/>
      <c r="D32" s="11">
        <v>16</v>
      </c>
      <c r="E32" s="14"/>
      <c r="F32" s="13" t="s">
        <v>37</v>
      </c>
      <c r="G32" s="5" t="s">
        <v>34</v>
      </c>
    </row>
    <row r="33" spans="1:7" s="2" customFormat="1" ht="16.5">
      <c r="A33" s="8"/>
      <c r="B33" s="9"/>
      <c r="C33" s="10"/>
      <c r="D33" s="36" t="s">
        <v>1</v>
      </c>
      <c r="E33" s="37"/>
      <c r="F33" s="12">
        <f>SUM(F32:F32)</f>
        <v>0</v>
      </c>
      <c r="G33" s="5"/>
    </row>
    <row r="34" spans="1:7" s="3" customFormat="1" ht="16.5" customHeight="1" thickBot="1">
      <c r="A34" s="17"/>
      <c r="B34" s="17"/>
      <c r="C34" s="17"/>
      <c r="D34" s="18"/>
      <c r="E34" s="19"/>
      <c r="F34" s="19"/>
      <c r="G34" s="20"/>
    </row>
    <row r="35" spans="1:6" ht="16.5" customHeight="1" thickBot="1">
      <c r="A35" s="33" t="s">
        <v>5</v>
      </c>
      <c r="B35" s="34"/>
      <c r="C35" s="34"/>
      <c r="D35" s="34"/>
      <c r="E35" s="35"/>
      <c r="F35" s="21">
        <f>SUM(F8+F12+F16+F20+F24+F29+F33)</f>
        <v>0</v>
      </c>
    </row>
    <row r="36" spans="1:6" ht="16.5" customHeight="1" thickBot="1">
      <c r="A36" s="33" t="s">
        <v>4</v>
      </c>
      <c r="B36" s="34"/>
      <c r="C36" s="34"/>
      <c r="D36" s="34"/>
      <c r="E36" s="35"/>
      <c r="F36" s="21">
        <f>F35*3</f>
        <v>0</v>
      </c>
    </row>
    <row r="37" spans="1:6" ht="16.5" customHeight="1" thickBot="1">
      <c r="A37" s="22"/>
      <c r="B37" s="22"/>
      <c r="C37" s="22"/>
      <c r="D37" s="22"/>
      <c r="E37" s="22"/>
      <c r="F37" s="16"/>
    </row>
    <row r="38" spans="1:6" s="5" customFormat="1" ht="189.75" customHeight="1" thickBot="1">
      <c r="A38" s="27" t="s">
        <v>53</v>
      </c>
      <c r="B38" s="28"/>
      <c r="C38" s="28"/>
      <c r="D38" s="28"/>
      <c r="E38" s="28"/>
      <c r="F38" s="29"/>
    </row>
  </sheetData>
  <sheetProtection/>
  <mergeCells count="20">
    <mergeCell ref="A14:C14"/>
    <mergeCell ref="D16:E16"/>
    <mergeCell ref="A18:C18"/>
    <mergeCell ref="D20:E20"/>
    <mergeCell ref="A2:F2"/>
    <mergeCell ref="A4:F4"/>
    <mergeCell ref="A6:C6"/>
    <mergeCell ref="D8:E8"/>
    <mergeCell ref="A10:C10"/>
    <mergeCell ref="D12:E12"/>
    <mergeCell ref="A35:E35"/>
    <mergeCell ref="A36:E36"/>
    <mergeCell ref="A38:F38"/>
    <mergeCell ref="A5:F5"/>
    <mergeCell ref="A27:C27"/>
    <mergeCell ref="D29:E29"/>
    <mergeCell ref="A31:C31"/>
    <mergeCell ref="D33:E33"/>
    <mergeCell ref="A22:C22"/>
    <mergeCell ref="D24:E24"/>
  </mergeCells>
  <printOptions/>
  <pageMargins left="0.7480314960629921" right="0" top="0.5118110236220472" bottom="0.2755905511811024" header="0.31496062992125984" footer="0.433070866141732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PEGASUS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natume</dc:creator>
  <cp:keywords/>
  <dc:description/>
  <cp:lastModifiedBy>JICA</cp:lastModifiedBy>
  <cp:lastPrinted>2021-02-15T04:45:53Z</cp:lastPrinted>
  <dcterms:created xsi:type="dcterms:W3CDTF">2006-03-03T08:45:13Z</dcterms:created>
  <dcterms:modified xsi:type="dcterms:W3CDTF">2021-02-15T04:46:08Z</dcterms:modified>
  <cp:category/>
  <cp:version/>
  <cp:contentType/>
  <cp:contentStatus/>
</cp:coreProperties>
</file>