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26265\Desktop\"/>
    </mc:Choice>
  </mc:AlternateContent>
  <bookViews>
    <workbookView xWindow="1490" yWindow="0" windowWidth="17710" windowHeight="7640"/>
  </bookViews>
  <sheets>
    <sheet name="年度別内訳" sheetId="42" r:id="rId1"/>
    <sheet name="総額のみ" sheetId="41" r:id="rId2"/>
  </sheets>
  <externalReferences>
    <externalReference r:id="rId3"/>
    <externalReference r:id="rId4"/>
    <externalReference r:id="rId5"/>
  </externalReferences>
  <definedNames>
    <definedName name="_Fill" localSheetId="0" hidden="1">[1]大阪第１Ｃ線番表!#REF!</definedName>
    <definedName name="_Fill" hidden="1">[1]大阪第１Ｃ線番表!#REF!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Parse_In" localSheetId="0" hidden="1">[1]大阪第１Ｃ線番表!#REF!</definedName>
    <definedName name="_Parse_In" hidden="1">[1]大阪第１Ｃ線番表!#REF!</definedName>
    <definedName name="_Regression_X" localSheetId="0" hidden="1">#REF!</definedName>
    <definedName name="_Regression_X" hidden="1">#REF!</definedName>
    <definedName name="_Sort" localSheetId="0" hidden="1">[2]ﾃﾚﾊﾞﾝRTGS共用!#REF!</definedName>
    <definedName name="_Sort" hidden="1">[2]ﾃﾚﾊﾞﾝRTGS共用!#REF!</definedName>
    <definedName name="a" localSheetId="0" hidden="1">{#N/A,#N/A,FALSE,"見積書 (1)";#N/A,#N/A,FALSE,"見積書 (2)";#N/A,#N/A,FALSE,"見積書 (3)"}</definedName>
    <definedName name="a" hidden="1">{#N/A,#N/A,FALSE,"見積書 (1)";#N/A,#N/A,FALSE,"見積書 (2)";#N/A,#N/A,FALSE,"見積書 (3)"}</definedName>
    <definedName name="aaaaaa">#REF!</definedName>
    <definedName name="AccessDatabase" hidden="1">"C:\My Documents\１コン関連\Taiho2_SK_list.mdb"</definedName>
    <definedName name="as" localSheetId="0" hidden="1">{#N/A,#N/A,FALSE,"ＨＷ構成";#N/A,#N/A,FALSE,"ＳＷ構成"}</definedName>
    <definedName name="as" hidden="1">{#N/A,#N/A,FALSE,"ＨＷ構成";#N/A,#N/A,FALSE,"ＳＷ構成"}</definedName>
    <definedName name="_xlnm.Criteria">#REF!</definedName>
    <definedName name="ＧＷメッセージ一覧" hidden="1">#REF!</definedName>
    <definedName name="HTML_CodePage" hidden="1">932</definedName>
    <definedName name="HTML_Control" localSheetId="0" hidden="1">{"'表紙'!$A$1:$M$17"}</definedName>
    <definedName name="HTML_Control" hidden="1">{"'表紙'!$A$1:$M$17"}</definedName>
    <definedName name="HTML_Description" hidden="1">""</definedName>
    <definedName name="HTML_Email" hidden="1">""</definedName>
    <definedName name="HTML_Header" hidden="1">"表紙"</definedName>
    <definedName name="HTML_LastUpdate" hidden="1">"00/11/29"</definedName>
    <definedName name="HTML_LineAfter" hidden="1">FALSE</definedName>
    <definedName name="HTML_LineBefore" hidden="1">FALSE</definedName>
    <definedName name="HTML_Name" hidden="1">"Ｓ．Ｓａｋｕｒａｉ"</definedName>
    <definedName name="HTML_OBDlg2" hidden="1">TRUE</definedName>
    <definedName name="HTML_OBDlg4" hidden="1">TRUE</definedName>
    <definedName name="HTML_OS" hidden="1">0</definedName>
    <definedName name="HTML_PathFile" hidden="1">"N:\Doc\RSS4\MyHTML.htm"</definedName>
    <definedName name="HTML_Title" hidden="1">"見積例(詳細)"</definedName>
    <definedName name="HTML1_1" hidden="1">"'[付図1&amp;2.XLS]readme'!$A$2:$F$13"</definedName>
    <definedName name="HTML1_11" hidden="1">1</definedName>
    <definedName name="HTML1_12" hidden="1">"D:\WWW\siketsu_manual2.htm"</definedName>
    <definedName name="HTML1_2" hidden="1">-4146</definedName>
    <definedName name="HTML1_3" hidden="1">"D:\WWW\siketsu_manual.htm"</definedName>
    <definedName name="HTML2_1" hidden="1">"'[付図1&amp;2.XLS]readme'!$A$1:$F$13"</definedName>
    <definedName name="HTML2_11" hidden="1">1</definedName>
    <definedName name="HTML2_12" hidden="1">"D:\WWW\siketsu_manual.htm"</definedName>
    <definedName name="HTML2_2" hidden="1">-4146</definedName>
    <definedName name="HTML2_3" hidden="1">"D:\WWW\siketsu_manual0.htm"</definedName>
    <definedName name="HTMLCount" hidden="1">2</definedName>
    <definedName name="ｐ" hidden="1">#REF!</definedName>
    <definedName name="_xlnm.Print_Area" localSheetId="1">総額のみ!$A$1:$G$65</definedName>
    <definedName name="_xlnm.Print_Area" localSheetId="0">年度別内訳!$B$1:$M$69</definedName>
    <definedName name="ｑ" localSheetId="0" hidden="1">{#N/A,#N/A,FALSE,"見積書 (1)";#N/A,#N/A,FALSE,"見積書 (2)";#N/A,#N/A,FALSE,"見積書 (3)"}</definedName>
    <definedName name="ｑ" hidden="1">{#N/A,#N/A,FALSE,"見積書 (1)";#N/A,#N/A,FALSE,"見積書 (2)";#N/A,#N/A,FALSE,"見積書 (3)"}</definedName>
    <definedName name="SM担当">[3]マスタデータ!$AO$3:$AO$34</definedName>
    <definedName name="ss" localSheetId="0" hidden="1">{#N/A,#N/A,FALSE,"ＨＷ構成";#N/A,#N/A,FALSE,"ＳＷ構成"}</definedName>
    <definedName name="ss" hidden="1">{#N/A,#N/A,FALSE,"ＨＷ構成";#N/A,#N/A,FALSE,"ＳＷ構成"}</definedName>
    <definedName name="w" localSheetId="0" hidden="1">{#N/A,#N/A,FALSE,"見積書 (1)";#N/A,#N/A,FALSE,"見積書 (2)";#N/A,#N/A,FALSE,"見積書 (3)"}</definedName>
    <definedName name="w" hidden="1">{#N/A,#N/A,FALSE,"見積書 (1)";#N/A,#N/A,FALSE,"見積書 (2)";#N/A,#N/A,FALSE,"見積書 (3)"}</definedName>
    <definedName name="wrn.all." localSheetId="0" hidden="1">{#N/A,#N/A,FALSE,"見積書 (1)";#N/A,#N/A,FALSE,"見積書 (2)";#N/A,#N/A,FALSE,"見積書 (3)"}</definedName>
    <definedName name="wrn.all." hidden="1">{#N/A,#N/A,FALSE,"見積書 (1)";#N/A,#N/A,FALSE,"見積書 (2)";#N/A,#N/A,FALSE,"見積書 (3)"}</definedName>
    <definedName name="wrn.Print._.All._.Pages." localSheetId="0" hidden="1">{#N/A,#N/A,FALSE,"NPV_OE_FORM";#N/A,#N/A,FALSE,"PV_Spread";#N/A,#N/A,FALSE,"TA_USD";#N/A,#N/A,FALSE,"Parts"}</definedName>
    <definedName name="wrn.Print._.All._.Pages." hidden="1">{#N/A,#N/A,FALSE,"NPV_OE_FORM";#N/A,#N/A,FALSE,"PV_Spread";#N/A,#N/A,FALSE,"TA_USD";#N/A,#N/A,FALSE,"Parts"}</definedName>
    <definedName name="wrn.東急建設機材システム見積." localSheetId="0" hidden="1">{#N/A,#N/A,FALSE,"ＨＷ構成";#N/A,#N/A,FALSE,"ＳＷ構成"}</definedName>
    <definedName name="wrn.東急建設機材システム見積." hidden="1">{#N/A,#N/A,FALSE,"ＨＷ構成";#N/A,#N/A,FALSE,"ＳＷ構成"}</definedName>
    <definedName name="wrn1.all." localSheetId="0" hidden="1">{#N/A,#N/A,FALSE,"見積書 (1)";#N/A,#N/A,FALSE,"見積書 (2)";#N/A,#N/A,FALSE,"見積書 (3)"}</definedName>
    <definedName name="wrn1.all." hidden="1">{#N/A,#N/A,FALSE,"見積書 (1)";#N/A,#N/A,FALSE,"見積書 (2)";#N/A,#N/A,FALSE,"見積書 (3)"}</definedName>
    <definedName name="あ" hidden="1">#REF!</definedName>
    <definedName name="ああ" localSheetId="0" hidden="1">{"'フローチャート'!$A$1:$AO$191"}</definedName>
    <definedName name="ああ" hidden="1">{"'フローチャート'!$A$1:$AO$191"}</definedName>
    <definedName name="あああ" hidden="1">#REF!</definedName>
    <definedName name="あああああああ" localSheetId="0" hidden="1">{#N/A,#N/A,FALSE,"見積書 (1)";#N/A,#N/A,FALSE,"見積書 (2)";#N/A,#N/A,FALSE,"見積書 (3)"}</definedName>
    <definedName name="あああああああ" hidden="1">{#N/A,#N/A,FALSE,"見積書 (1)";#N/A,#N/A,FALSE,"見積書 (2)";#N/A,#N/A,FALSE,"見積書 (3)"}</definedName>
    <definedName name="いい" hidden="1">#REF!</definedName>
    <definedName name="うう" hidden="1">#REF!</definedName>
    <definedName name="え" localSheetId="0" hidden="1">{#N/A,#N/A,FALSE,"ＨＷ構成";#N/A,#N/A,FALSE,"ＳＷ構成"}</definedName>
    <definedName name="え" hidden="1">{#N/A,#N/A,FALSE,"ＨＷ構成";#N/A,#N/A,FALSE,"ＳＷ構成"}</definedName>
    <definedName name="サービス品目">[3]マスタデータ!$K$4:$K$40</definedName>
    <definedName name="サービス名">[3]マスタデータ!$C$4:$C$30</definedName>
    <definedName name="タスクドキュメント１" hidden="1">#REF!</definedName>
    <definedName name="ベンダー名">[3]マスタデータ!$AV$3:$AV$482</definedName>
    <definedName name="安藤" hidden="1">#REF!</definedName>
    <definedName name="営業担当">[3]マスタデータ!$AP$3:$AP$32</definedName>
    <definedName name="科目名">[3]マスタデータ!$K$4:$K$21</definedName>
    <definedName name="関連表" hidden="1">#REF!</definedName>
    <definedName name="給与システムカスタマイズ見積仕様２" localSheetId="0" hidden="1">{#N/A,#N/A,FALSE,"見積書 (1)";#N/A,#N/A,FALSE,"見積書 (2)";#N/A,#N/A,FALSE,"見積書 (3)"}</definedName>
    <definedName name="給与システムカスタマイズ見積仕様２" hidden="1">{#N/A,#N/A,FALSE,"見積書 (1)";#N/A,#N/A,FALSE,"見積書 (2)";#N/A,#N/A,FALSE,"見積書 (3)"}</definedName>
    <definedName name="顧客名">[3]マスタデータ!$AE$3:$AE$138</definedName>
    <definedName name="工数プルダウン用リスト">[3]マスタデータ!$BT$2:$BT$102</definedName>
    <definedName name="工数計算" localSheetId="0" hidden="1">{#N/A,#N/A,FALSE,"見積書 (1)";#N/A,#N/A,FALSE,"見積書 (2)";#N/A,#N/A,FALSE,"見積書 (3)"}</definedName>
    <definedName name="工数計算" hidden="1">{#N/A,#N/A,FALSE,"見積書 (1)";#N/A,#N/A,FALSE,"見積書 (2)";#N/A,#N/A,FALSE,"見積書 (3)"}</definedName>
    <definedName name="振り先PRJ">[3]マスタデータ!$AJ$13:$AJ$39</definedName>
    <definedName name="束原" hidden="1">#REF!</definedName>
    <definedName name="大溢" localSheetId="0" hidden="1">{#N/A,#N/A,FALSE,"ＨＷ構成";#N/A,#N/A,FALSE,"ＳＷ構成"}</definedName>
    <definedName name="大溢" hidden="1">{#N/A,#N/A,FALSE,"ＨＷ構成";#N/A,#N/A,FALSE,"ＳＷ構成"}</definedName>
    <definedName name="導入時期う" hidden="1">#REF!</definedName>
    <definedName name="部門">[3]マスタデータ!$A$4:$A$26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42" l="1"/>
  <c r="I36" i="42"/>
  <c r="K36" i="42"/>
  <c r="L36" i="42"/>
  <c r="J36" i="42"/>
  <c r="L64" i="42"/>
  <c r="L60" i="42"/>
  <c r="L57" i="42"/>
  <c r="L55" i="42"/>
  <c r="L54" i="42"/>
  <c r="J64" i="42"/>
  <c r="J60" i="42"/>
  <c r="J57" i="42"/>
  <c r="J56" i="42"/>
  <c r="J55" i="42"/>
  <c r="J54" i="42"/>
  <c r="L51" i="42"/>
  <c r="L50" i="42"/>
  <c r="L49" i="42"/>
  <c r="L48" i="42"/>
  <c r="L47" i="42"/>
  <c r="J51" i="42"/>
  <c r="J50" i="42"/>
  <c r="J49" i="42"/>
  <c r="J48" i="42"/>
  <c r="J47" i="42"/>
  <c r="L44" i="42"/>
  <c r="L43" i="42"/>
  <c r="L42" i="42"/>
  <c r="L41" i="42"/>
  <c r="L40" i="42"/>
  <c r="L39" i="42"/>
  <c r="J44" i="42"/>
  <c r="J43" i="42"/>
  <c r="J42" i="42"/>
  <c r="J41" i="42"/>
  <c r="J40" i="42"/>
  <c r="J39" i="42"/>
  <c r="L27" i="42"/>
  <c r="L26" i="42"/>
  <c r="J27" i="42"/>
  <c r="J26" i="42"/>
  <c r="L23" i="42"/>
  <c r="L22" i="42"/>
  <c r="L21" i="42"/>
  <c r="L20" i="42"/>
  <c r="L19" i="42"/>
  <c r="L18" i="42"/>
  <c r="J23" i="42"/>
  <c r="J22" i="42"/>
  <c r="J21" i="42"/>
  <c r="J20" i="42"/>
  <c r="J19" i="42"/>
  <c r="J18" i="42"/>
  <c r="H73" i="42" l="1"/>
  <c r="I75" i="42"/>
  <c r="H75" i="42"/>
  <c r="L73" i="42"/>
  <c r="K73" i="42"/>
  <c r="J73" i="42"/>
  <c r="I73" i="42"/>
  <c r="L72" i="42"/>
  <c r="K72" i="42"/>
  <c r="J72" i="42"/>
  <c r="I65" i="42"/>
  <c r="H65" i="42"/>
  <c r="L65" i="42"/>
  <c r="K64" i="42"/>
  <c r="K65" i="42" s="1"/>
  <c r="J65" i="42"/>
  <c r="I61" i="42"/>
  <c r="H61" i="42"/>
  <c r="L61" i="42"/>
  <c r="K60" i="42"/>
  <c r="J61" i="42"/>
  <c r="I58" i="42"/>
  <c r="H58" i="42"/>
  <c r="K57" i="42"/>
  <c r="K56" i="42"/>
  <c r="K55" i="42"/>
  <c r="K54" i="42"/>
  <c r="M54" i="42"/>
  <c r="I52" i="42"/>
  <c r="H52" i="42"/>
  <c r="K51" i="42"/>
  <c r="K50" i="42"/>
  <c r="K49" i="42"/>
  <c r="K48" i="42"/>
  <c r="K47" i="42"/>
  <c r="K52" i="42" s="1"/>
  <c r="I45" i="42"/>
  <c r="I62" i="42" s="1"/>
  <c r="H45" i="42"/>
  <c r="M44" i="42"/>
  <c r="K44" i="42"/>
  <c r="M43" i="42"/>
  <c r="K43" i="42"/>
  <c r="M42" i="42"/>
  <c r="K42" i="42"/>
  <c r="M41" i="42"/>
  <c r="K41" i="42"/>
  <c r="M40" i="42"/>
  <c r="K40" i="42"/>
  <c r="M39" i="42"/>
  <c r="M45" i="42" s="1"/>
  <c r="L45" i="42"/>
  <c r="K39" i="42"/>
  <c r="K45" i="42" s="1"/>
  <c r="J45" i="42"/>
  <c r="M35" i="42"/>
  <c r="I35" i="42"/>
  <c r="M34" i="42"/>
  <c r="I34" i="42"/>
  <c r="M33" i="42"/>
  <c r="I33" i="42"/>
  <c r="M32" i="42"/>
  <c r="H32" i="42"/>
  <c r="M31" i="42"/>
  <c r="H31" i="42"/>
  <c r="M30" i="42"/>
  <c r="H30" i="42"/>
  <c r="K27" i="42"/>
  <c r="K26" i="42"/>
  <c r="L25" i="42"/>
  <c r="K25" i="42"/>
  <c r="J25" i="42"/>
  <c r="I24" i="42"/>
  <c r="M24" i="42" s="1"/>
  <c r="K23" i="42"/>
  <c r="K22" i="42"/>
  <c r="K21" i="42"/>
  <c r="K20" i="42"/>
  <c r="K19" i="42"/>
  <c r="I19" i="42"/>
  <c r="H19" i="42"/>
  <c r="K18" i="42"/>
  <c r="I18" i="42"/>
  <c r="H18" i="42"/>
  <c r="I17" i="42"/>
  <c r="M17" i="42" s="1"/>
  <c r="L15" i="42"/>
  <c r="K15" i="42"/>
  <c r="M14" i="42"/>
  <c r="M13" i="42"/>
  <c r="M12" i="42"/>
  <c r="M11" i="42"/>
  <c r="M10" i="42"/>
  <c r="M9" i="42"/>
  <c r="M26" i="42" l="1"/>
  <c r="H28" i="42"/>
  <c r="J74" i="42"/>
  <c r="M48" i="42"/>
  <c r="M15" i="42"/>
  <c r="K74" i="42"/>
  <c r="M23" i="42"/>
  <c r="H62" i="42"/>
  <c r="H36" i="42"/>
  <c r="M22" i="42"/>
  <c r="M21" i="42"/>
  <c r="M27" i="42"/>
  <c r="M36" i="42"/>
  <c r="M55" i="42"/>
  <c r="M60" i="42"/>
  <c r="M61" i="42" s="1"/>
  <c r="M64" i="42"/>
  <c r="M65" i="42" s="1"/>
  <c r="K61" i="42"/>
  <c r="K58" i="42"/>
  <c r="K62" i="42" s="1"/>
  <c r="M57" i="42"/>
  <c r="L58" i="42"/>
  <c r="M56" i="42"/>
  <c r="L52" i="42"/>
  <c r="M51" i="42"/>
  <c r="M50" i="42"/>
  <c r="J52" i="42"/>
  <c r="M49" i="42"/>
  <c r="L75" i="42"/>
  <c r="M47" i="42"/>
  <c r="J75" i="42"/>
  <c r="H72" i="42"/>
  <c r="I72" i="42"/>
  <c r="I76" i="42" s="1"/>
  <c r="M25" i="42"/>
  <c r="I28" i="42"/>
  <c r="L28" i="42"/>
  <c r="M18" i="42"/>
  <c r="M20" i="42"/>
  <c r="K75" i="42"/>
  <c r="L74" i="42"/>
  <c r="I15" i="42"/>
  <c r="I66" i="42" s="1"/>
  <c r="I67" i="42" s="1"/>
  <c r="I68" i="42" s="1"/>
  <c r="M19" i="42"/>
  <c r="J28" i="42"/>
  <c r="J58" i="42"/>
  <c r="H74" i="42"/>
  <c r="H15" i="42"/>
  <c r="K28" i="42"/>
  <c r="L62" i="42" l="1"/>
  <c r="L66" i="42" s="1"/>
  <c r="L67" i="42" s="1"/>
  <c r="L68" i="42" s="1"/>
  <c r="J62" i="42"/>
  <c r="J66" i="42" s="1"/>
  <c r="H76" i="42"/>
  <c r="J76" i="42"/>
  <c r="M58" i="42"/>
  <c r="M28" i="42"/>
  <c r="M52" i="42"/>
  <c r="H66" i="42"/>
  <c r="H67" i="42" s="1"/>
  <c r="H68" i="42" s="1"/>
  <c r="K76" i="42"/>
  <c r="L76" i="42"/>
  <c r="K66" i="42"/>
  <c r="K67" i="42" s="1"/>
  <c r="K68" i="42" s="1"/>
  <c r="G20" i="41"/>
  <c r="G24" i="41"/>
  <c r="G23" i="41"/>
  <c r="G22" i="41"/>
  <c r="G21" i="41"/>
  <c r="M62" i="42" l="1"/>
  <c r="M66" i="42" s="1"/>
  <c r="M67" i="42" s="1"/>
  <c r="M68" i="42" s="1"/>
  <c r="M76" i="42"/>
  <c r="J67" i="42"/>
  <c r="J68" i="42" s="1"/>
  <c r="I69" i="42" s="1"/>
  <c r="J70" i="42"/>
  <c r="G39" i="41"/>
  <c r="G19" i="41" l="1"/>
  <c r="G32" i="41" l="1"/>
  <c r="G31" i="41"/>
  <c r="G30" i="41"/>
  <c r="G29" i="41"/>
  <c r="G28" i="41"/>
  <c r="G27" i="41"/>
  <c r="G33" i="41" l="1"/>
  <c r="G15" i="41"/>
  <c r="G57" i="41" l="1"/>
  <c r="G58" i="41" s="1"/>
  <c r="G41" i="41" l="1"/>
  <c r="G36" i="41"/>
  <c r="G37" i="41"/>
  <c r="G38" i="41"/>
  <c r="G61" i="41" l="1"/>
  <c r="G62" i="41" s="1"/>
  <c r="G18" i="41"/>
  <c r="G17" i="41"/>
  <c r="G16" i="41"/>
  <c r="G14" i="41"/>
  <c r="G54" i="41"/>
  <c r="G53" i="41"/>
  <c r="G52" i="41"/>
  <c r="G51" i="41"/>
  <c r="G48" i="41"/>
  <c r="G47" i="41"/>
  <c r="G46" i="41"/>
  <c r="G45" i="41"/>
  <c r="G44" i="41"/>
  <c r="G40" i="41"/>
  <c r="G42" i="41" s="1"/>
  <c r="G11" i="41"/>
  <c r="G10" i="41"/>
  <c r="G9" i="41"/>
  <c r="G8" i="41"/>
  <c r="G7" i="41"/>
  <c r="G6" i="41"/>
  <c r="G25" i="41" l="1"/>
  <c r="G12" i="41"/>
  <c r="G55" i="41"/>
  <c r="G49" i="41"/>
  <c r="G59" i="41" l="1"/>
  <c r="G63" i="41" s="1"/>
  <c r="G64" i="41" l="1"/>
  <c r="G65" i="41" s="1"/>
</calcChain>
</file>

<file path=xl/sharedStrings.xml><?xml version="1.0" encoding="utf-8"?>
<sst xmlns="http://schemas.openxmlformats.org/spreadsheetml/2006/main" count="263" uniqueCount="92">
  <si>
    <t>＜本件指定様式＞</t>
    <rPh sb="1" eb="3">
      <t>ホンケン</t>
    </rPh>
    <rPh sb="3" eb="5">
      <t>シテイ</t>
    </rPh>
    <rPh sb="5" eb="7">
      <t>ヨウシキ</t>
    </rPh>
    <phoneticPr fontId="5"/>
  </si>
  <si>
    <t>経費積算フォーマット</t>
    <rPh sb="0" eb="2">
      <t>ケイヒ</t>
    </rPh>
    <rPh sb="2" eb="4">
      <t>セキサン</t>
    </rPh>
    <phoneticPr fontId="5"/>
  </si>
  <si>
    <t>項目</t>
    <rPh sb="0" eb="2">
      <t>コウモク</t>
    </rPh>
    <phoneticPr fontId="5"/>
  </si>
  <si>
    <t>内訳</t>
    <rPh sb="0" eb="2">
      <t>ウチワケ</t>
    </rPh>
    <phoneticPr fontId="5"/>
  </si>
  <si>
    <t>単価（円）</t>
    <rPh sb="3" eb="4">
      <t>エン</t>
    </rPh>
    <phoneticPr fontId="5"/>
  </si>
  <si>
    <t>工数</t>
    <rPh sb="0" eb="2">
      <t>コウスウ</t>
    </rPh>
    <phoneticPr fontId="5"/>
  </si>
  <si>
    <t>金額（1年次：2022年度）
（サーバ稼働期間：0か月）</t>
    <rPh sb="0" eb="2">
      <t>キンガク</t>
    </rPh>
    <rPh sb="4" eb="5">
      <t>ネン</t>
    </rPh>
    <rPh sb="5" eb="6">
      <t>ジ</t>
    </rPh>
    <rPh sb="11" eb="13">
      <t>ネンド</t>
    </rPh>
    <phoneticPr fontId="5"/>
  </si>
  <si>
    <t>合計金額（円）</t>
    <rPh sb="0" eb="2">
      <t>ゴウケイ</t>
    </rPh>
    <rPh sb="2" eb="4">
      <t>キンガク</t>
    </rPh>
    <rPh sb="5" eb="6">
      <t>エン</t>
    </rPh>
    <phoneticPr fontId="5"/>
  </si>
  <si>
    <t>１．サーバ環境の構築と既存データの移行</t>
    <rPh sb="11" eb="13">
      <t>キソン</t>
    </rPh>
    <phoneticPr fontId="5"/>
  </si>
  <si>
    <t>開発費</t>
    <rPh sb="0" eb="3">
      <t>カイハツヒ</t>
    </rPh>
    <phoneticPr fontId="5"/>
  </si>
  <si>
    <t xml:space="preserve"> </t>
  </si>
  <si>
    <t>1-1．計画書の作成</t>
  </si>
  <si>
    <t>式</t>
    <rPh sb="0" eb="1">
      <t>シキ</t>
    </rPh>
    <phoneticPr fontId="5"/>
  </si>
  <si>
    <r>
      <t>1-2．サーバ環境の構築（開発環境、検証環境の構築を含む）</t>
    </r>
    <r>
      <rPr>
        <b/>
        <sz val="10"/>
        <rFont val="ＭＳ Ｐゴシック"/>
        <family val="3"/>
        <charset val="128"/>
      </rPr>
      <t>（直接経費）</t>
    </r>
    <rPh sb="13" eb="15">
      <t>カイハツ</t>
    </rPh>
    <rPh sb="15" eb="17">
      <t>カンキョウ</t>
    </rPh>
    <rPh sb="18" eb="20">
      <t>ケンショウ</t>
    </rPh>
    <rPh sb="20" eb="22">
      <t>カンキョウ</t>
    </rPh>
    <rPh sb="23" eb="25">
      <t>コウチク</t>
    </rPh>
    <rPh sb="26" eb="27">
      <t>フク</t>
    </rPh>
    <rPh sb="30" eb="32">
      <t>チョクセツ</t>
    </rPh>
    <rPh sb="32" eb="34">
      <t>ケイヒ</t>
    </rPh>
    <phoneticPr fontId="5"/>
  </si>
  <si>
    <t>1-3．システム及びコンテンツの移行</t>
    <phoneticPr fontId="5"/>
  </si>
  <si>
    <t>1-4．システムテスト及びコンテンツ検証</t>
  </si>
  <si>
    <t>1-5．移行期間中に行われる更新の反映</t>
  </si>
  <si>
    <t>1-6．システム切替計画の作成及び切替の実施</t>
  </si>
  <si>
    <t>１.計</t>
    <phoneticPr fontId="5"/>
  </si>
  <si>
    <t>２．CMS及びサーバ等の運用・保守</t>
    <rPh sb="5" eb="6">
      <t>オヨ</t>
    </rPh>
    <rPh sb="10" eb="11">
      <t>トウ</t>
    </rPh>
    <rPh sb="12" eb="14">
      <t>ウンヨウ</t>
    </rPh>
    <phoneticPr fontId="5"/>
  </si>
  <si>
    <t>2-1．運用保守計画書の作成</t>
    <phoneticPr fontId="5"/>
  </si>
  <si>
    <t>2-2．システム保守</t>
    <phoneticPr fontId="5"/>
  </si>
  <si>
    <t>人月</t>
    <rPh sb="0" eb="1">
      <t>ニン</t>
    </rPh>
    <rPh sb="1" eb="2">
      <t>ゲツ</t>
    </rPh>
    <phoneticPr fontId="5"/>
  </si>
  <si>
    <t>2-3．ヘルプデスク</t>
    <phoneticPr fontId="5"/>
  </si>
  <si>
    <t>ヶ月</t>
    <rPh sb="1" eb="2">
      <t>ゲツ</t>
    </rPh>
    <phoneticPr fontId="5"/>
  </si>
  <si>
    <t>2-4．CMSテンプレートの作成・追加</t>
    <rPh sb="14" eb="16">
      <t>サクセイ</t>
    </rPh>
    <phoneticPr fontId="5"/>
  </si>
  <si>
    <t>2-5．アクセスログ解析</t>
    <phoneticPr fontId="5"/>
  </si>
  <si>
    <t>2-6．サーバ環境の運用</t>
    <rPh sb="7" eb="9">
      <t>カンキョウ</t>
    </rPh>
    <rPh sb="10" eb="12">
      <t>ウンヨウ</t>
    </rPh>
    <phoneticPr fontId="5"/>
  </si>
  <si>
    <t>2-7．更新依頼システムの運用・管理</t>
    <rPh sb="4" eb="6">
      <t>コウシン</t>
    </rPh>
    <rPh sb="6" eb="8">
      <t>イライ</t>
    </rPh>
    <rPh sb="13" eb="15">
      <t>ウンヨウ</t>
    </rPh>
    <rPh sb="16" eb="18">
      <t>カンリ</t>
    </rPh>
    <phoneticPr fontId="5"/>
  </si>
  <si>
    <t>2-8． CMS利用マニュアルの作成</t>
    <rPh sb="8" eb="10">
      <t>リヨウ</t>
    </rPh>
    <rPh sb="16" eb="18">
      <t>サクセイ</t>
    </rPh>
    <phoneticPr fontId="5"/>
  </si>
  <si>
    <t>2-9.　研修の実施</t>
    <rPh sb="5" eb="7">
      <t>ケンシュウ</t>
    </rPh>
    <rPh sb="8" eb="10">
      <t>ジッシ</t>
    </rPh>
    <phoneticPr fontId="5"/>
  </si>
  <si>
    <t>回</t>
    <rPh sb="0" eb="1">
      <t>カイ</t>
    </rPh>
    <phoneticPr fontId="5"/>
  </si>
  <si>
    <t>2-10． プラットフォーム脆弱性診断</t>
    <rPh sb="14" eb="17">
      <t>ゼイジャクセイ</t>
    </rPh>
    <rPh sb="17" eb="19">
      <t>シンダン</t>
    </rPh>
    <phoneticPr fontId="5"/>
  </si>
  <si>
    <t>2-11． Webアプリケーション脆弱性診断</t>
    <rPh sb="20" eb="22">
      <t>シンダン</t>
    </rPh>
    <phoneticPr fontId="5"/>
  </si>
  <si>
    <t>２.計</t>
    <phoneticPr fontId="5"/>
  </si>
  <si>
    <t>３．JICAウェブサイトのリニューアル（テンプレートの新規作成及びページの作り直し）</t>
    <rPh sb="27" eb="29">
      <t>シンキ</t>
    </rPh>
    <rPh sb="29" eb="31">
      <t>サクセイ</t>
    </rPh>
    <rPh sb="31" eb="32">
      <t>オヨ</t>
    </rPh>
    <rPh sb="37" eb="38">
      <t>ツク</t>
    </rPh>
    <rPh sb="39" eb="40">
      <t>ナオ</t>
    </rPh>
    <phoneticPr fontId="5"/>
  </si>
  <si>
    <t>3-1．プロジェクト全体計画書の作成</t>
    <rPh sb="16" eb="18">
      <t>サクセイ</t>
    </rPh>
    <phoneticPr fontId="5"/>
  </si>
  <si>
    <t>3-2．ディレクション（企画・方針策定・進行管理等）</t>
    <phoneticPr fontId="5"/>
  </si>
  <si>
    <t>3-3．デザイン</t>
    <phoneticPr fontId="5"/>
  </si>
  <si>
    <t>3-4．サイト設計</t>
    <rPh sb="7" eb="9">
      <t>セッケイ</t>
    </rPh>
    <phoneticPr fontId="5"/>
  </si>
  <si>
    <t>3-5．CMS開発（テンプレート開発／ページ作成等）</t>
    <rPh sb="7" eb="9">
      <t>カイハツ</t>
    </rPh>
    <rPh sb="16" eb="18">
      <t>カイハツ</t>
    </rPh>
    <rPh sb="22" eb="24">
      <t>サクセイ</t>
    </rPh>
    <rPh sb="24" eb="25">
      <t>トウ</t>
    </rPh>
    <phoneticPr fontId="5"/>
  </si>
  <si>
    <t>3-6．動的コンテンツ開発</t>
    <rPh sb="4" eb="6">
      <t>ドウテキ</t>
    </rPh>
    <rPh sb="11" eb="13">
      <t>カイハツ</t>
    </rPh>
    <phoneticPr fontId="5"/>
  </si>
  <si>
    <t>３.計</t>
    <phoneticPr fontId="5"/>
  </si>
  <si>
    <t>４．ページおよびシステムの作成・更新</t>
    <phoneticPr fontId="5"/>
  </si>
  <si>
    <t>(1)ホームページ運営管理</t>
    <rPh sb="9" eb="11">
      <t>ウンエイ</t>
    </rPh>
    <rPh sb="11" eb="13">
      <t>カンリ</t>
    </rPh>
    <phoneticPr fontId="5"/>
  </si>
  <si>
    <t>ア.</t>
  </si>
  <si>
    <t>システム・制作運用</t>
    <rPh sb="5" eb="7">
      <t>セイサク</t>
    </rPh>
    <rPh sb="7" eb="9">
      <t>ウンヨウ</t>
    </rPh>
    <phoneticPr fontId="5"/>
  </si>
  <si>
    <t>イ.</t>
    <phoneticPr fontId="5"/>
  </si>
  <si>
    <t>ウェブデザイン管理</t>
    <rPh sb="7" eb="9">
      <t>カンリ</t>
    </rPh>
    <phoneticPr fontId="5"/>
  </si>
  <si>
    <t>ウ.</t>
    <phoneticPr fontId="5"/>
  </si>
  <si>
    <t>管理業務主任（日本語サイト）</t>
    <rPh sb="0" eb="2">
      <t>カンリ</t>
    </rPh>
    <rPh sb="2" eb="4">
      <t>ギョウム</t>
    </rPh>
    <rPh sb="4" eb="6">
      <t>シュニン</t>
    </rPh>
    <rPh sb="7" eb="10">
      <t>ニホンゴ</t>
    </rPh>
    <phoneticPr fontId="5"/>
  </si>
  <si>
    <t>エ.</t>
    <phoneticPr fontId="5"/>
  </si>
  <si>
    <t>管理業務主任（英語・他言語サイト）</t>
    <rPh sb="0" eb="2">
      <t>カンリ</t>
    </rPh>
    <rPh sb="2" eb="4">
      <t>ギョウム</t>
    </rPh>
    <rPh sb="4" eb="6">
      <t>シュニン</t>
    </rPh>
    <rPh sb="7" eb="9">
      <t>エイゴ</t>
    </rPh>
    <rPh sb="10" eb="11">
      <t>ホカ</t>
    </rPh>
    <rPh sb="11" eb="13">
      <t>ゲンゴ</t>
    </rPh>
    <phoneticPr fontId="5"/>
  </si>
  <si>
    <t>オ.</t>
    <phoneticPr fontId="5"/>
  </si>
  <si>
    <t>制作運用補助（日本語サイト）</t>
    <rPh sb="0" eb="2">
      <t>セイサク</t>
    </rPh>
    <rPh sb="2" eb="4">
      <t>ウンヨウ</t>
    </rPh>
    <rPh sb="4" eb="6">
      <t>ホジョ</t>
    </rPh>
    <rPh sb="7" eb="10">
      <t>ニホンゴ</t>
    </rPh>
    <phoneticPr fontId="18"/>
  </si>
  <si>
    <t>カ.</t>
    <phoneticPr fontId="5"/>
  </si>
  <si>
    <t>制作運用補助（英語・他言語サイト）</t>
    <rPh sb="0" eb="2">
      <t>セイサク</t>
    </rPh>
    <rPh sb="2" eb="4">
      <t>ウンヨウ</t>
    </rPh>
    <rPh sb="4" eb="6">
      <t>ホジョ</t>
    </rPh>
    <rPh sb="7" eb="9">
      <t>エイゴ</t>
    </rPh>
    <phoneticPr fontId="18"/>
  </si>
  <si>
    <t>小計</t>
  </si>
  <si>
    <t>(2)静的コンテンツ制作（日本語）</t>
    <rPh sb="3" eb="5">
      <t>セイテキ</t>
    </rPh>
    <phoneticPr fontId="5"/>
  </si>
  <si>
    <t>HTML加工費（新規ページ作成）</t>
    <rPh sb="8" eb="10">
      <t>シンキ</t>
    </rPh>
    <rPh sb="13" eb="15">
      <t>サクセイ</t>
    </rPh>
    <phoneticPr fontId="5"/>
  </si>
  <si>
    <t>ページ相当</t>
    <rPh sb="3" eb="5">
      <t>ソウトウ</t>
    </rPh>
    <phoneticPr fontId="18"/>
  </si>
  <si>
    <t>写真・画像加工費</t>
  </si>
  <si>
    <t>枚相当</t>
    <rPh sb="0" eb="1">
      <t>マイ</t>
    </rPh>
    <rPh sb="1" eb="3">
      <t>ソウトウ</t>
    </rPh>
    <phoneticPr fontId="18"/>
  </si>
  <si>
    <t>写真・画像加工費（クレジット有）</t>
  </si>
  <si>
    <t>写真・画像加工費（依頼元へのデザイン確認有）</t>
    <rPh sb="9" eb="11">
      <t>イライ</t>
    </rPh>
    <rPh sb="11" eb="12">
      <t>モト</t>
    </rPh>
    <rPh sb="18" eb="20">
      <t>カクニン</t>
    </rPh>
    <rPh sb="20" eb="21">
      <t>アリ</t>
    </rPh>
    <phoneticPr fontId="5"/>
  </si>
  <si>
    <t>緊急アップロード対応</t>
  </si>
  <si>
    <t>回相当</t>
    <rPh sb="0" eb="1">
      <t>カイ</t>
    </rPh>
    <rPh sb="1" eb="3">
      <t>ソウトウ</t>
    </rPh>
    <phoneticPr fontId="18"/>
  </si>
  <si>
    <t>(3)静的コンテンツ制作（英語・他言語）</t>
    <rPh sb="3" eb="5">
      <t>セイテキ</t>
    </rPh>
    <phoneticPr fontId="5"/>
  </si>
  <si>
    <t xml:space="preserve">緊急アップロード対応 </t>
  </si>
  <si>
    <t>(4)動的コンテンツ制作</t>
    <rPh sb="3" eb="5">
      <t>ドウテキ</t>
    </rPh>
    <phoneticPr fontId="5"/>
  </si>
  <si>
    <t>動的コンテンツ開発・改修費用</t>
    <rPh sb="0" eb="2">
      <t>ドウテキ</t>
    </rPh>
    <rPh sb="7" eb="9">
      <t>カイハツ</t>
    </rPh>
    <rPh sb="10" eb="12">
      <t>カイシュウ</t>
    </rPh>
    <rPh sb="12" eb="14">
      <t>ヒヨウ</t>
    </rPh>
    <phoneticPr fontId="5"/>
  </si>
  <si>
    <t>４.計</t>
    <phoneticPr fontId="5"/>
  </si>
  <si>
    <t>５．運用報告</t>
    <phoneticPr fontId="5"/>
  </si>
  <si>
    <t>5-1．報告書の作成</t>
    <phoneticPr fontId="5"/>
  </si>
  <si>
    <t>５.計</t>
    <phoneticPr fontId="5"/>
  </si>
  <si>
    <t>1～5計（税抜き）</t>
    <rPh sb="5" eb="6">
      <t>ゼイ</t>
    </rPh>
    <rPh sb="6" eb="7">
      <t>ヌ</t>
    </rPh>
    <phoneticPr fontId="5"/>
  </si>
  <si>
    <t>税金（10%）</t>
    <rPh sb="0" eb="2">
      <t>ゼイキン</t>
    </rPh>
    <phoneticPr fontId="5"/>
  </si>
  <si>
    <t>合計（税込み）</t>
    <rPh sb="0" eb="1">
      <t>ゴウ</t>
    </rPh>
    <rPh sb="3" eb="4">
      <t>ゼイ</t>
    </rPh>
    <rPh sb="4" eb="5">
      <t>コ</t>
    </rPh>
    <phoneticPr fontId="5"/>
  </si>
  <si>
    <t>システム構築費</t>
    <rPh sb="4" eb="6">
      <t>コウチク</t>
    </rPh>
    <rPh sb="6" eb="7">
      <t>ヒ</t>
    </rPh>
    <phoneticPr fontId="5"/>
  </si>
  <si>
    <t>運用サーバ・システム保守運用費（含、報告費）</t>
    <phoneticPr fontId="5"/>
  </si>
  <si>
    <t>ページ作成・更新費</t>
    <phoneticPr fontId="5"/>
  </si>
  <si>
    <t>契約額内訳</t>
    <rPh sb="0" eb="2">
      <t>ケイヤク</t>
    </rPh>
    <rPh sb="2" eb="3">
      <t>ガク</t>
    </rPh>
    <rPh sb="3" eb="5">
      <t>ウチワケ</t>
    </rPh>
    <phoneticPr fontId="5"/>
  </si>
  <si>
    <t>金額（円）</t>
    <rPh sb="0" eb="2">
      <t>キンガク</t>
    </rPh>
    <rPh sb="3" eb="4">
      <t>エン</t>
    </rPh>
    <phoneticPr fontId="5"/>
  </si>
  <si>
    <r>
      <t>1-2．サーバ環境の構築（開発環境、検証環境の構築を含む）</t>
    </r>
    <r>
      <rPr>
        <b/>
        <sz val="10"/>
        <color rgb="FFFF0000"/>
        <rFont val="ＭＳ Ｐゴシック"/>
        <family val="3"/>
        <charset val="128"/>
      </rPr>
      <t>（直接経費）</t>
    </r>
    <rPh sb="13" eb="15">
      <t>カイハツ</t>
    </rPh>
    <rPh sb="15" eb="17">
      <t>カンキョウ</t>
    </rPh>
    <rPh sb="18" eb="20">
      <t>ケンショウ</t>
    </rPh>
    <rPh sb="20" eb="22">
      <t>カンキョウ</t>
    </rPh>
    <rPh sb="23" eb="25">
      <t>コウチク</t>
    </rPh>
    <rPh sb="26" eb="27">
      <t>フク</t>
    </rPh>
    <phoneticPr fontId="5"/>
  </si>
  <si>
    <t>金額（2年次：2023年度）
（サーバ稼働期間：9か月）</t>
    <rPh sb="0" eb="2">
      <t>キンガク</t>
    </rPh>
    <rPh sb="4" eb="5">
      <t>ネン</t>
    </rPh>
    <rPh sb="5" eb="6">
      <t>ジ</t>
    </rPh>
    <rPh sb="11" eb="13">
      <t>ネンド</t>
    </rPh>
    <rPh sb="19" eb="21">
      <t>カドウ</t>
    </rPh>
    <rPh sb="21" eb="23">
      <t>キカン</t>
    </rPh>
    <rPh sb="26" eb="27">
      <t>ゲツ</t>
    </rPh>
    <phoneticPr fontId="5"/>
  </si>
  <si>
    <t>金額（3年次：2024年度）
（サーバ稼働期間：12か月）</t>
    <rPh sb="0" eb="2">
      <t>キンガク</t>
    </rPh>
    <rPh sb="4" eb="5">
      <t>ネン</t>
    </rPh>
    <rPh sb="5" eb="6">
      <t>ジ</t>
    </rPh>
    <rPh sb="11" eb="13">
      <t>ネンド</t>
    </rPh>
    <phoneticPr fontId="5"/>
  </si>
  <si>
    <t>金額（4年次：2025年度）
（サーバ稼働期間：3か月）</t>
    <rPh sb="0" eb="2">
      <t>キンガク</t>
    </rPh>
    <rPh sb="4" eb="5">
      <t>ネン</t>
    </rPh>
    <rPh sb="5" eb="6">
      <t>ジ</t>
    </rPh>
    <rPh sb="11" eb="13">
      <t>ネンド</t>
    </rPh>
    <phoneticPr fontId="5"/>
  </si>
  <si>
    <t>別添</t>
    <rPh sb="0" eb="2">
      <t>ベッテン</t>
    </rPh>
    <phoneticPr fontId="5"/>
  </si>
  <si>
    <t>実施期間：39か月（サーバ移行後約24か月）</t>
    <rPh sb="0" eb="2">
      <t>ジッシ</t>
    </rPh>
    <rPh sb="2" eb="4">
      <t>キカン</t>
    </rPh>
    <rPh sb="8" eb="9">
      <t>ゲツ</t>
    </rPh>
    <rPh sb="13" eb="15">
      <t>イコウ</t>
    </rPh>
    <rPh sb="15" eb="16">
      <t>アト</t>
    </rPh>
    <rPh sb="16" eb="17">
      <t>ヤク</t>
    </rPh>
    <rPh sb="20" eb="21">
      <t>ゲツ</t>
    </rPh>
    <phoneticPr fontId="5"/>
  </si>
  <si>
    <t>契約期間：39か月（サーバ移行後約24か月）</t>
    <rPh sb="0" eb="2">
      <t>ケイヤク</t>
    </rPh>
    <rPh sb="2" eb="4">
      <t>キカン</t>
    </rPh>
    <rPh sb="8" eb="9">
      <t>ゲツ</t>
    </rPh>
    <rPh sb="13" eb="15">
      <t>イコウ</t>
    </rPh>
    <rPh sb="15" eb="16">
      <t>アト</t>
    </rPh>
    <rPh sb="16" eb="17">
      <t>ヤク</t>
    </rPh>
    <rPh sb="20" eb="21">
      <t>ゲツ</t>
    </rPh>
    <phoneticPr fontId="5"/>
  </si>
  <si>
    <t>6月迄</t>
    <rPh sb="1" eb="2">
      <t>ツキ</t>
    </rPh>
    <rPh sb="2" eb="3">
      <t>マデ</t>
    </rPh>
    <phoneticPr fontId="5"/>
  </si>
  <si>
    <t>7月以降</t>
    <rPh sb="1" eb="2">
      <t>ツキ</t>
    </rPh>
    <rPh sb="2" eb="4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</si>
</sst>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%;\(0%\)"/>
    <numFmt numFmtId="180" formatCode="0.0%"/>
    <numFmt numFmtId="181" formatCode="&quot;$&quot;#,##0_);\(&quot;$&quot;#,##0\)"/>
    <numFmt numFmtId="182" formatCode="_(* #,##0_);_(* \(#,##0\);_(* &quot;-&quot;??_);_(@_)"/>
    <numFmt numFmtId="183" formatCode="#,##0.0_);\(#,##0.0\)"/>
    <numFmt numFmtId="184" formatCode="_(* #,##0.0000_);_(* \(#,##0.0000\);_(* &quot;-&quot;??_);_(@_)"/>
    <numFmt numFmtId="185" formatCode="0.0%;[Red]\(0.0%\)"/>
    <numFmt numFmtId="186" formatCode="0%;[Red]\(0%\)"/>
    <numFmt numFmtId="187" formatCode="0.0%;\(0.0%\)"/>
    <numFmt numFmtId="188" formatCode="_-* #,##0.0_-;\-* #,##0.0_-;_-* &quot;-&quot;??_-;_-@_-"/>
    <numFmt numFmtId="189" formatCode="#."/>
    <numFmt numFmtId="190" formatCode="&quot;$&quot;#,##0.00_);\(&quot;$&quot;#,##0.00\)"/>
    <numFmt numFmtId="191" formatCode="&quot;$&quot;#,##0\ ;\(&quot;$&quot;#,##0\)"/>
    <numFmt numFmtId="192" formatCode="mmm\ dd\,\ yyyy"/>
    <numFmt numFmtId="193" formatCode="_([$€-2]* #,##0.00_);_([$€-2]* \(#,##0.00\);_([$€-2]* &quot;-&quot;??_)"/>
    <numFmt numFmtId="194" formatCode="&quot;$&quot;#,##0_);[Red]\(&quot;$&quot;#,##0\)"/>
    <numFmt numFmtId="195" formatCode="&quot;$&quot;#,##0.00_);[Red]\(&quot;$&quot;#,##0.00\)"/>
    <numFmt numFmtId="196" formatCode="0.00_)"/>
    <numFmt numFmtId="197" formatCode="&quot;   &quot;@"/>
    <numFmt numFmtId="198" formatCode="_(* #,##0_);_(* \(#,##0\);_(* &quot;-&quot;_)"/>
    <numFmt numFmtId="199" formatCode="m/d"/>
    <numFmt numFmtId="200" formatCode="#,##0;\(#,##0\)"/>
    <numFmt numFmtId="201" formatCode="#,##0.000;[Red]\-#,##0.000"/>
    <numFmt numFmtId="202" formatCode="_(* #,##0_);_(* \(#,##0\);_(* &quot;-&quot;_);_(@_)"/>
    <numFmt numFmtId="203" formatCode="0.0_ ;[Red]\-0.0\ "/>
    <numFmt numFmtId="204" formatCode="#,##0.0_);[Red]\(#,##0.0\)"/>
    <numFmt numFmtId="205" formatCode="#,##0_ "/>
  </numFmts>
  <fonts count="10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MS Sans Serif"/>
      <family val="2"/>
    </font>
    <font>
      <sz val="11"/>
      <name val="lr oSVbN"/>
      <family val="3"/>
    </font>
    <font>
      <sz val="13"/>
      <name val="Tms Rmn"/>
      <family val="1"/>
    </font>
    <font>
      <sz val="12"/>
      <name val="Osaka"/>
      <family val="3"/>
      <charset val="128"/>
    </font>
    <font>
      <sz val="12"/>
      <name val="Helv"/>
      <family val="2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0"/>
      <name val="Courier New"/>
      <family val="3"/>
    </font>
    <font>
      <sz val="11"/>
      <color indexed="20"/>
      <name val="宋体"/>
      <charset val="128"/>
    </font>
    <font>
      <sz val="12"/>
      <name val="Tms Rmn"/>
      <family val="1"/>
    </font>
    <font>
      <b/>
      <sz val="10"/>
      <name val="MS Sans Serif"/>
      <family val="2"/>
    </font>
    <font>
      <sz val="11"/>
      <name val="明朝"/>
      <family val="1"/>
      <charset val="128"/>
    </font>
    <font>
      <b/>
      <sz val="11"/>
      <color indexed="52"/>
      <name val="宋体"/>
      <charset val="128"/>
    </font>
    <font>
      <b/>
      <sz val="11"/>
      <color indexed="9"/>
      <name val="宋体"/>
      <charset val="128"/>
    </font>
    <font>
      <b/>
      <sz val="13"/>
      <name val="Tms Rmn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color indexed="8"/>
      <name val="Arial"/>
      <family val="2"/>
    </font>
    <font>
      <sz val="12"/>
      <name val="Courier New"/>
      <family val="3"/>
    </font>
    <font>
      <sz val="9"/>
      <name val="Times New Roman"/>
      <family val="1"/>
    </font>
    <font>
      <i/>
      <sz val="11"/>
      <color indexed="23"/>
      <name val="宋体"/>
      <charset val="128"/>
    </font>
    <font>
      <sz val="10"/>
      <name val="Times New Roman"/>
      <family val="1"/>
    </font>
    <font>
      <sz val="11"/>
      <color indexed="17"/>
      <name val="宋体"/>
      <charset val="128"/>
    </font>
    <font>
      <sz val="8"/>
      <name val="Arial"/>
      <family val="2"/>
    </font>
    <font>
      <sz val="14"/>
      <name val="System"/>
      <family val="2"/>
    </font>
    <font>
      <b/>
      <sz val="12"/>
      <color indexed="9"/>
      <name val="Tms Rmn"/>
      <family val="1"/>
    </font>
    <font>
      <b/>
      <sz val="12"/>
      <name val="Tms Rmn"/>
      <family val="1"/>
    </font>
    <font>
      <b/>
      <sz val="12"/>
      <name val="Arial"/>
      <family val="2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sz val="11"/>
      <color indexed="62"/>
      <name val="宋体"/>
      <charset val="128"/>
    </font>
    <font>
      <sz val="11"/>
      <color indexed="52"/>
      <name val="宋体"/>
      <charset val="128"/>
    </font>
    <font>
      <sz val="10"/>
      <name val="Geneva"/>
      <family val="2"/>
    </font>
    <font>
      <sz val="10"/>
      <name val="MS Sans Serif"/>
      <family val="2"/>
    </font>
    <font>
      <sz val="11"/>
      <color indexed="60"/>
      <name val="宋体"/>
      <charset val="128"/>
    </font>
    <font>
      <b/>
      <i/>
      <sz val="16"/>
      <name val="Helv"/>
      <family val="2"/>
    </font>
    <font>
      <sz val="11"/>
      <color indexed="10"/>
      <name val="明朝"/>
      <family val="1"/>
      <charset val="128"/>
    </font>
    <font>
      <b/>
      <sz val="11"/>
      <color indexed="63"/>
      <name val="宋体"/>
      <charset val="12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sz val="12"/>
      <color indexed="18"/>
      <name val="Times New Roman"/>
      <family val="1"/>
    </font>
    <font>
      <sz val="24"/>
      <name val="Courier New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i/>
      <sz val="12"/>
      <name val="Arial"/>
      <family val="2"/>
    </font>
    <font>
      <b/>
      <i/>
      <sz val="24"/>
      <name val="Times New Roman"/>
      <family val="1"/>
    </font>
    <font>
      <sz val="10"/>
      <name val="Univers (W1)"/>
      <family val="2"/>
    </font>
    <font>
      <b/>
      <sz val="11"/>
      <name val="Helv"/>
      <family val="2"/>
    </font>
    <font>
      <b/>
      <sz val="9"/>
      <name val="Times New Roman"/>
      <family val="1"/>
    </font>
    <font>
      <b/>
      <sz val="12"/>
      <color indexed="8"/>
      <name val="Tms Rmn"/>
      <family val="1"/>
    </font>
    <font>
      <b/>
      <sz val="11"/>
      <color indexed="8"/>
      <name val="宋体"/>
      <charset val="128"/>
    </font>
    <font>
      <sz val="11"/>
      <color indexed="10"/>
      <name val="宋体"/>
      <charset val="128"/>
    </font>
    <font>
      <sz val="12"/>
      <name val="ｹﾙﾅﾁﾃｼ"/>
      <family val="1"/>
      <charset val="128"/>
    </font>
    <font>
      <sz val="10"/>
      <name val="ＭＳ 明朝"/>
      <family val="1"/>
      <charset val="128"/>
    </font>
    <font>
      <b/>
      <sz val="8"/>
      <name val="標準ゴシック"/>
      <family val="3"/>
      <charset val="128"/>
    </font>
    <font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06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2">
    <xf numFmtId="0" fontId="0" fillId="0" borderId="0">
      <alignment vertical="center"/>
    </xf>
    <xf numFmtId="0" fontId="4" fillId="0" borderId="0"/>
    <xf numFmtId="0" fontId="4" fillId="0" borderId="0"/>
    <xf numFmtId="0" fontId="10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 applyNumberFormat="0" applyFill="0" applyBorder="0" applyAlignment="0" applyProtection="0"/>
    <xf numFmtId="0" fontId="16" fillId="0" borderId="0"/>
    <xf numFmtId="179" fontId="17" fillId="0" borderId="0" applyFont="0" applyFill="0" applyBorder="0" applyAlignment="0" applyProtection="0"/>
    <xf numFmtId="0" fontId="18" fillId="0" borderId="0"/>
    <xf numFmtId="0" fontId="19" fillId="0" borderId="0"/>
    <xf numFmtId="18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1" applyNumberFormat="0" applyFont="0" applyBorder="0" applyAlignment="0" applyProtection="0">
      <alignment horizont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181" fontId="25" fillId="0" borderId="6" applyAlignment="0" applyProtection="0"/>
    <xf numFmtId="182" fontId="26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5" fontId="14" fillId="0" borderId="0" applyFill="0" applyBorder="0" applyAlignment="0"/>
    <xf numFmtId="186" fontId="14" fillId="0" borderId="0" applyFill="0" applyBorder="0" applyAlignment="0"/>
    <xf numFmtId="178" fontId="14" fillId="0" borderId="0" applyFill="0" applyBorder="0" applyAlignment="0"/>
    <xf numFmtId="187" fontId="14" fillId="0" borderId="0" applyFill="0" applyBorder="0" applyAlignment="0"/>
    <xf numFmtId="183" fontId="14" fillId="0" borderId="0" applyFill="0" applyBorder="0" applyAlignment="0"/>
    <xf numFmtId="0" fontId="27" fillId="24" borderId="7" applyNumberFormat="0" applyAlignment="0" applyProtection="0">
      <alignment vertical="center"/>
    </xf>
    <xf numFmtId="0" fontId="24" fillId="0" borderId="0" applyNumberFormat="0" applyFont="0" applyFill="0" applyBorder="0">
      <alignment vertical="center" wrapText="1"/>
    </xf>
    <xf numFmtId="0" fontId="24" fillId="0" borderId="0" applyFont="0" applyFill="0" applyBorder="0">
      <alignment vertical="center"/>
    </xf>
    <xf numFmtId="0" fontId="28" fillId="25" borderId="8" applyNumberFormat="0" applyAlignment="0" applyProtection="0">
      <alignment vertical="center"/>
    </xf>
    <xf numFmtId="0" fontId="29" fillId="0" borderId="5" applyNumberFormat="0" applyFill="0" applyProtection="0">
      <alignment horizontal="center"/>
    </xf>
    <xf numFmtId="0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37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8" fontId="11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19" fillId="0" borderId="0"/>
    <xf numFmtId="189" fontId="31" fillId="0" borderId="0">
      <protection locked="0"/>
    </xf>
    <xf numFmtId="0" fontId="19" fillId="0" borderId="0"/>
    <xf numFmtId="0" fontId="19" fillId="0" borderId="0"/>
    <xf numFmtId="0" fontId="11" fillId="0" borderId="0" applyFont="0" applyFill="0" applyBorder="0" applyAlignment="0" applyProtection="0"/>
    <xf numFmtId="183" fontId="14" fillId="0" borderId="0" applyFont="0" applyFill="0" applyBorder="0" applyAlignment="0" applyProtection="0"/>
    <xf numFmtId="178" fontId="11" fillId="0" borderId="0" applyFont="0" applyFill="0" applyBorder="0" applyAlignment="0" applyProtection="0"/>
    <xf numFmtId="181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0" fontId="11" fillId="0" borderId="0" applyFont="0" applyFill="0" applyBorder="0" applyAlignment="0" applyProtection="0"/>
    <xf numFmtId="19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2" fillId="0" borderId="0" applyFill="0" applyBorder="0" applyAlignment="0"/>
    <xf numFmtId="189" fontId="31" fillId="0" borderId="0">
      <protection locked="0"/>
    </xf>
    <xf numFmtId="192" fontId="33" fillId="0" borderId="1">
      <alignment vertical="center" wrapText="1"/>
    </xf>
    <xf numFmtId="49" fontId="12" fillId="0" borderId="0">
      <alignment horizontal="left" vertical="center"/>
    </xf>
    <xf numFmtId="0" fontId="11" fillId="23" borderId="1" applyNumberFormat="0" applyFont="0" applyBorder="0" applyAlignment="0" applyProtection="0">
      <alignment horizontal="left" vertical="center"/>
    </xf>
    <xf numFmtId="17" fontId="14" fillId="0" borderId="0" applyNumberFormat="0" applyFont="0" applyFill="0" applyBorder="0" applyAlignment="0" applyProtection="0">
      <alignment horizontal="right"/>
    </xf>
    <xf numFmtId="178" fontId="14" fillId="0" borderId="0" applyFill="0" applyBorder="0" applyAlignment="0"/>
    <xf numFmtId="183" fontId="14" fillId="0" borderId="0" applyFill="0" applyBorder="0" applyAlignment="0"/>
    <xf numFmtId="178" fontId="14" fillId="0" borderId="0" applyFill="0" applyBorder="0" applyAlignment="0"/>
    <xf numFmtId="187" fontId="14" fillId="0" borderId="0" applyFill="0" applyBorder="0" applyAlignment="0"/>
    <xf numFmtId="183" fontId="14" fillId="0" borderId="0" applyFill="0" applyBorder="0" applyAlignment="0"/>
    <xf numFmtId="0" fontId="34" fillId="0" borderId="0">
      <alignment horizontal="left"/>
    </xf>
    <xf numFmtId="193" fontId="3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92" fontId="33" fillId="26" borderId="1" applyFont="0">
      <alignment horizontal="center" vertical="center" shrinkToFit="1"/>
    </xf>
    <xf numFmtId="2" fontId="30" fillId="0" borderId="0" applyFont="0" applyFill="0" applyBorder="0" applyAlignment="0" applyProtection="0"/>
    <xf numFmtId="0" fontId="36" fillId="0" borderId="0">
      <alignment vertical="center"/>
    </xf>
    <xf numFmtId="0" fontId="37" fillId="7" borderId="0" applyNumberFormat="0" applyBorder="0" applyAlignment="0" applyProtection="0">
      <alignment vertical="center"/>
    </xf>
    <xf numFmtId="38" fontId="38" fillId="3" borderId="0" applyNumberFormat="0" applyBorder="0" applyAlignment="0" applyProtection="0"/>
    <xf numFmtId="0" fontId="39" fillId="0" borderId="0"/>
    <xf numFmtId="0" fontId="40" fillId="27" borderId="0"/>
    <xf numFmtId="0" fontId="41" fillId="0" borderId="0"/>
    <xf numFmtId="0" fontId="42" fillId="0" borderId="9" applyNumberFormat="0" applyAlignment="0" applyProtection="0">
      <alignment horizontal="left" vertical="center"/>
    </xf>
    <xf numFmtId="0" fontId="42" fillId="0" borderId="3">
      <alignment horizontal="left"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 applyBorder="0"/>
    <xf numFmtId="0" fontId="46" fillId="10" borderId="7" applyNumberFormat="0" applyAlignment="0" applyProtection="0">
      <alignment vertical="center"/>
    </xf>
    <xf numFmtId="10" fontId="38" fillId="28" borderId="1" applyNumberFormat="0" applyBorder="0" applyAlignment="0" applyProtection="0"/>
    <xf numFmtId="0" fontId="8" fillId="0" borderId="0"/>
    <xf numFmtId="178" fontId="14" fillId="0" borderId="0" applyFill="0" applyBorder="0" applyAlignment="0"/>
    <xf numFmtId="183" fontId="14" fillId="0" borderId="0" applyFill="0" applyBorder="0" applyAlignment="0"/>
    <xf numFmtId="178" fontId="14" fillId="0" borderId="0" applyFill="0" applyBorder="0" applyAlignment="0"/>
    <xf numFmtId="187" fontId="14" fillId="0" borderId="0" applyFill="0" applyBorder="0" applyAlignment="0"/>
    <xf numFmtId="183" fontId="14" fillId="0" borderId="0" applyFill="0" applyBorder="0" applyAlignment="0"/>
    <xf numFmtId="0" fontId="47" fillId="0" borderId="13" applyNumberFormat="0" applyFill="0" applyAlignment="0" applyProtection="0">
      <alignment vertical="center"/>
    </xf>
    <xf numFmtId="0" fontId="33" fillId="0" borderId="1" applyFill="0" applyBorder="0" applyProtection="0">
      <alignment vertical="center"/>
    </xf>
    <xf numFmtId="41" fontId="48" fillId="0" borderId="0" applyFont="0" applyFill="0" applyBorder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0" fontId="50" fillId="29" borderId="0" applyNumberFormat="0" applyBorder="0" applyAlignment="0" applyProtection="0">
      <alignment vertical="center"/>
    </xf>
    <xf numFmtId="0" fontId="33" fillId="30" borderId="1" applyNumberFormat="0" applyFont="0" applyBorder="0" applyAlignment="0" applyProtection="0">
      <alignment vertical="center"/>
    </xf>
    <xf numFmtId="196" fontId="51" fillId="0" borderId="0"/>
    <xf numFmtId="0" fontId="20" fillId="0" borderId="0"/>
    <xf numFmtId="0" fontId="49" fillId="0" borderId="0"/>
    <xf numFmtId="0" fontId="48" fillId="0" borderId="0"/>
    <xf numFmtId="0" fontId="11" fillId="0" borderId="0">
      <alignment horizontal="right"/>
    </xf>
    <xf numFmtId="0" fontId="11" fillId="31" borderId="14" applyNumberFormat="0" applyFont="0" applyAlignment="0" applyProtection="0">
      <alignment vertical="center"/>
    </xf>
    <xf numFmtId="0" fontId="33" fillId="32" borderId="1">
      <alignment vertical="center"/>
    </xf>
    <xf numFmtId="0" fontId="52" fillId="0" borderId="0"/>
    <xf numFmtId="0" fontId="53" fillId="24" borderId="15" applyNumberFormat="0" applyAlignment="0" applyProtection="0">
      <alignment vertical="center"/>
    </xf>
    <xf numFmtId="40" fontId="54" fillId="2" borderId="0">
      <alignment horizontal="right"/>
    </xf>
    <xf numFmtId="0" fontId="55" fillId="2" borderId="0">
      <alignment horizontal="right"/>
    </xf>
    <xf numFmtId="0" fontId="56" fillId="2" borderId="16"/>
    <xf numFmtId="0" fontId="56" fillId="0" borderId="0" applyBorder="0">
      <alignment horizontal="centerContinuous"/>
    </xf>
    <xf numFmtId="0" fontId="57" fillId="0" borderId="0" applyBorder="0">
      <alignment horizontal="centerContinuous"/>
    </xf>
    <xf numFmtId="0" fontId="19" fillId="0" borderId="0"/>
    <xf numFmtId="186" fontId="14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4" fillId="0" borderId="0" applyFill="0" applyBorder="0" applyAlignment="0"/>
    <xf numFmtId="183" fontId="14" fillId="0" borderId="0" applyFill="0" applyBorder="0" applyAlignment="0"/>
    <xf numFmtId="178" fontId="14" fillId="0" borderId="0" applyFill="0" applyBorder="0" applyAlignment="0"/>
    <xf numFmtId="187" fontId="14" fillId="0" borderId="0" applyFill="0" applyBorder="0" applyAlignment="0"/>
    <xf numFmtId="183" fontId="14" fillId="0" borderId="0" applyFill="0" applyBorder="0" applyAlignment="0"/>
    <xf numFmtId="4" fontId="34" fillId="0" borderId="0">
      <alignment horizontal="right"/>
    </xf>
    <xf numFmtId="0" fontId="22" fillId="4" borderId="1" applyNumberFormat="0" applyFont="0" applyBorder="0" applyAlignment="0" applyProtection="0">
      <alignment horizontal="center" vertical="center"/>
    </xf>
    <xf numFmtId="181" fontId="14" fillId="0" borderId="0">
      <alignment horizontal="right"/>
    </xf>
    <xf numFmtId="0" fontId="58" fillId="0" borderId="0">
      <alignment horizontal="left" wrapText="1"/>
    </xf>
    <xf numFmtId="0" fontId="59" fillId="0" borderId="1" applyProtection="0">
      <alignment vertical="center"/>
    </xf>
    <xf numFmtId="0" fontId="22" fillId="0" borderId="1" applyFill="0" applyBorder="0" applyProtection="0">
      <alignment horizontal="left" vertical="center"/>
    </xf>
    <xf numFmtId="4" fontId="60" fillId="0" borderId="0">
      <alignment horizontal="right"/>
    </xf>
    <xf numFmtId="0" fontId="61" fillId="0" borderId="0">
      <alignment horizontal="left"/>
    </xf>
    <xf numFmtId="0" fontId="62" fillId="33" borderId="17">
      <alignment vertical="center"/>
    </xf>
    <xf numFmtId="0" fontId="63" fillId="33" borderId="17" applyProtection="0">
      <alignment vertical="center"/>
    </xf>
    <xf numFmtId="1" fontId="36" fillId="0" borderId="0" applyBorder="0">
      <alignment horizontal="left" vertical="top" wrapText="1"/>
    </xf>
    <xf numFmtId="0" fontId="64" fillId="0" borderId="0"/>
    <xf numFmtId="0" fontId="15" fillId="0" borderId="0"/>
    <xf numFmtId="0" fontId="65" fillId="0" borderId="0"/>
    <xf numFmtId="49" fontId="32" fillId="0" borderId="0" applyFill="0" applyBorder="0" applyAlignment="0"/>
    <xf numFmtId="197" fontId="14" fillId="0" borderId="0" applyFill="0" applyBorder="0" applyAlignment="0"/>
    <xf numFmtId="198" fontId="14" fillId="0" borderId="0" applyFill="0" applyBorder="0" applyAlignment="0"/>
    <xf numFmtId="0" fontId="66" fillId="0" borderId="0">
      <alignment horizontal="center"/>
    </xf>
    <xf numFmtId="0" fontId="67" fillId="0" borderId="18"/>
    <xf numFmtId="0" fontId="24" fillId="0" borderId="0"/>
    <xf numFmtId="0" fontId="68" fillId="0" borderId="19" applyNumberFormat="0" applyFill="0" applyAlignment="0" applyProtection="0">
      <alignment vertical="center"/>
    </xf>
    <xf numFmtId="0" fontId="19" fillId="0" borderId="20"/>
    <xf numFmtId="1" fontId="11" fillId="0" borderId="0"/>
    <xf numFmtId="0" fontId="69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14" fillId="0" borderId="0"/>
    <xf numFmtId="199" fontId="64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7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/>
    <xf numFmtId="0" fontId="26" fillId="0" borderId="0"/>
    <xf numFmtId="0" fontId="71" fillId="0" borderId="0">
      <alignment vertical="center"/>
    </xf>
    <xf numFmtId="43" fontId="11" fillId="0" borderId="0" applyFont="0" applyFill="0" applyBorder="0" applyAlignment="0" applyProtection="0"/>
    <xf numFmtId="202" fontId="49" fillId="0" borderId="0" applyFont="0" applyFill="0" applyBorder="0" applyAlignment="0" applyProtection="0"/>
    <xf numFmtId="38" fontId="26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2" fillId="34" borderId="21" applyBorder="0">
      <alignment horizontal="center"/>
    </xf>
    <xf numFmtId="0" fontId="73" fillId="0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35" borderId="22" applyNumberFormat="0" applyAlignment="0" applyProtection="0">
      <alignment vertical="top"/>
    </xf>
    <xf numFmtId="203" fontId="9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14" fontId="4" fillId="0" borderId="0"/>
    <xf numFmtId="14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80" fillId="0" borderId="0">
      <alignment vertical="center"/>
    </xf>
    <xf numFmtId="0" fontId="81" fillId="0" borderId="0">
      <alignment vertical="top" wrapText="1"/>
    </xf>
    <xf numFmtId="0" fontId="71" fillId="3" borderId="0" applyNumberFormat="0" applyAlignment="0"/>
    <xf numFmtId="49" fontId="26" fillId="0" borderId="23" applyBorder="0"/>
    <xf numFmtId="0" fontId="71" fillId="0" borderId="0"/>
    <xf numFmtId="1" fontId="82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25" borderId="8" applyNumberFormat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4" fillId="31" borderId="14" applyNumberFormat="0" applyFont="0" applyAlignment="0" applyProtection="0">
      <alignment vertical="center"/>
    </xf>
    <xf numFmtId="0" fontId="87" fillId="0" borderId="13" applyNumberFormat="0" applyFill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9" fillId="24" borderId="7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10" applyNumberFormat="0" applyFill="0" applyAlignment="0" applyProtection="0">
      <alignment vertical="center"/>
    </xf>
    <xf numFmtId="0" fontId="92" fillId="0" borderId="11" applyNumberFormat="0" applyFill="0" applyAlignment="0" applyProtection="0">
      <alignment vertical="center"/>
    </xf>
    <xf numFmtId="0" fontId="93" fillId="0" borderId="12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19" applyNumberFormat="0" applyFill="0" applyAlignment="0" applyProtection="0">
      <alignment vertical="center"/>
    </xf>
    <xf numFmtId="0" fontId="95" fillId="24" borderId="15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10" borderId="7" applyNumberFormat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7" fillId="0" borderId="0" xfId="254" applyNumberFormat="1" applyFont="1">
      <alignment vertical="center"/>
    </xf>
    <xf numFmtId="176" fontId="7" fillId="0" borderId="5" xfId="254" applyNumberFormat="1" applyFont="1" applyBorder="1">
      <alignment vertical="center"/>
    </xf>
    <xf numFmtId="176" fontId="7" fillId="0" borderId="24" xfId="254" applyNumberFormat="1" applyFont="1" applyBorder="1">
      <alignment vertical="center"/>
    </xf>
    <xf numFmtId="176" fontId="7" fillId="0" borderId="2" xfId="254" applyNumberFormat="1" applyFont="1" applyBorder="1">
      <alignment vertical="center"/>
    </xf>
    <xf numFmtId="176" fontId="7" fillId="0" borderId="3" xfId="254" applyNumberFormat="1" applyFont="1" applyBorder="1">
      <alignment vertical="center"/>
    </xf>
    <xf numFmtId="176" fontId="7" fillId="0" borderId="1" xfId="255" applyNumberFormat="1" applyFont="1" applyBorder="1">
      <alignment vertical="center"/>
    </xf>
    <xf numFmtId="176" fontId="7" fillId="0" borderId="1" xfId="254" applyNumberFormat="1" applyFont="1" applyBorder="1" applyAlignment="1">
      <alignment horizontal="right" vertical="center"/>
    </xf>
    <xf numFmtId="176" fontId="7" fillId="0" borderId="3" xfId="254" applyNumberFormat="1" applyFont="1" applyBorder="1" applyAlignment="1">
      <alignment horizontal="right" vertical="center"/>
    </xf>
    <xf numFmtId="176" fontId="7" fillId="0" borderId="25" xfId="254" applyNumberFormat="1" applyFont="1" applyBorder="1" applyAlignment="1">
      <alignment horizontal="right" vertical="center"/>
    </xf>
    <xf numFmtId="176" fontId="7" fillId="0" borderId="1" xfId="255" applyNumberFormat="1" applyFont="1" applyFill="1" applyBorder="1">
      <alignment vertical="center"/>
    </xf>
    <xf numFmtId="176" fontId="7" fillId="23" borderId="2" xfId="254" applyNumberFormat="1" applyFont="1" applyFill="1" applyBorder="1">
      <alignment vertical="center"/>
    </xf>
    <xf numFmtId="176" fontId="7" fillId="23" borderId="3" xfId="254" applyNumberFormat="1" applyFont="1" applyFill="1" applyBorder="1">
      <alignment vertical="center"/>
    </xf>
    <xf numFmtId="176" fontId="7" fillId="23" borderId="1" xfId="255" applyNumberFormat="1" applyFont="1" applyFill="1" applyBorder="1">
      <alignment vertical="center"/>
    </xf>
    <xf numFmtId="176" fontId="7" fillId="23" borderId="25" xfId="254" applyNumberFormat="1" applyFont="1" applyFill="1" applyBorder="1" applyAlignment="1">
      <alignment horizontal="right" vertical="center"/>
    </xf>
    <xf numFmtId="176" fontId="7" fillId="0" borderId="4" xfId="254" applyNumberFormat="1" applyFont="1" applyBorder="1">
      <alignment vertical="center"/>
    </xf>
    <xf numFmtId="176" fontId="7" fillId="36" borderId="2" xfId="254" applyNumberFormat="1" applyFont="1" applyFill="1" applyBorder="1">
      <alignment vertical="center"/>
    </xf>
    <xf numFmtId="176" fontId="7" fillId="36" borderId="3" xfId="254" applyNumberFormat="1" applyFont="1" applyFill="1" applyBorder="1">
      <alignment vertical="center"/>
    </xf>
    <xf numFmtId="176" fontId="7" fillId="36" borderId="1" xfId="255" applyNumberFormat="1" applyFont="1" applyFill="1" applyBorder="1">
      <alignment vertical="center"/>
    </xf>
    <xf numFmtId="176" fontId="7" fillId="36" borderId="25" xfId="254" applyNumberFormat="1" applyFont="1" applyFill="1" applyBorder="1" applyAlignment="1">
      <alignment horizontal="right" vertical="center"/>
    </xf>
    <xf numFmtId="176" fontId="7" fillId="0" borderId="1" xfId="255" applyNumberFormat="1" applyFont="1" applyFill="1" applyBorder="1" applyAlignment="1">
      <alignment horizontal="center" vertical="center"/>
    </xf>
    <xf numFmtId="176" fontId="7" fillId="37" borderId="2" xfId="254" applyNumberFormat="1" applyFont="1" applyFill="1" applyBorder="1">
      <alignment vertical="center"/>
    </xf>
    <xf numFmtId="176" fontId="7" fillId="37" borderId="3" xfId="254" applyNumberFormat="1" applyFont="1" applyFill="1" applyBorder="1">
      <alignment vertical="center"/>
    </xf>
    <xf numFmtId="176" fontId="7" fillId="37" borderId="1" xfId="255" applyNumberFormat="1" applyFont="1" applyFill="1" applyBorder="1">
      <alignment vertical="center"/>
    </xf>
    <xf numFmtId="176" fontId="7" fillId="37" borderId="25" xfId="254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0" fillId="38" borderId="0" xfId="0" applyFill="1">
      <alignment vertical="center"/>
    </xf>
    <xf numFmtId="0" fontId="7" fillId="38" borderId="0" xfId="0" applyFont="1" applyFill="1">
      <alignment vertical="center"/>
    </xf>
    <xf numFmtId="176" fontId="7" fillId="38" borderId="2" xfId="254" applyNumberFormat="1" applyFont="1" applyFill="1" applyBorder="1">
      <alignment vertical="center"/>
    </xf>
    <xf numFmtId="176" fontId="7" fillId="38" borderId="3" xfId="254" applyNumberFormat="1" applyFont="1" applyFill="1" applyBorder="1">
      <alignment vertical="center"/>
    </xf>
    <xf numFmtId="176" fontId="7" fillId="38" borderId="1" xfId="255" applyNumberFormat="1" applyFont="1" applyFill="1" applyBorder="1">
      <alignment vertical="center"/>
    </xf>
    <xf numFmtId="176" fontId="7" fillId="38" borderId="25" xfId="254" applyNumberFormat="1" applyFont="1" applyFill="1" applyBorder="1" applyAlignment="1">
      <alignment horizontal="right" vertical="center"/>
    </xf>
    <xf numFmtId="0" fontId="0" fillId="38" borderId="1" xfId="0" applyFill="1" applyBorder="1">
      <alignment vertical="center"/>
    </xf>
    <xf numFmtId="176" fontId="99" fillId="0" borderId="1" xfId="255" applyNumberFormat="1" applyFont="1" applyBorder="1">
      <alignment vertical="center"/>
    </xf>
    <xf numFmtId="176" fontId="99" fillId="0" borderId="25" xfId="254" applyNumberFormat="1" applyFont="1" applyBorder="1" applyAlignment="1">
      <alignment horizontal="right" vertical="center"/>
    </xf>
    <xf numFmtId="176" fontId="99" fillId="0" borderId="1" xfId="255" applyNumberFormat="1" applyFont="1" applyFill="1" applyBorder="1">
      <alignment vertical="center"/>
    </xf>
    <xf numFmtId="204" fontId="99" fillId="0" borderId="1" xfId="255" applyNumberFormat="1" applyFont="1" applyFill="1" applyBorder="1">
      <alignment vertical="center"/>
    </xf>
    <xf numFmtId="0" fontId="100" fillId="0" borderId="0" xfId="0" applyFont="1">
      <alignment vertical="center"/>
    </xf>
    <xf numFmtId="0" fontId="7" fillId="0" borderId="4" xfId="0" applyFont="1" applyBorder="1">
      <alignment vertical="center"/>
    </xf>
    <xf numFmtId="0" fontId="0" fillId="0" borderId="0" xfId="0" applyAlignment="1">
      <alignment horizontal="right" vertical="center"/>
    </xf>
    <xf numFmtId="176" fontId="7" fillId="0" borderId="4" xfId="254" applyNumberFormat="1" applyFont="1" applyBorder="1" applyAlignment="1">
      <alignment horizontal="right" vertical="center"/>
    </xf>
    <xf numFmtId="176" fontId="7" fillId="0" borderId="31" xfId="255" applyNumberFormat="1" applyFont="1" applyFill="1" applyBorder="1" applyAlignment="1">
      <alignment vertical="center"/>
    </xf>
    <xf numFmtId="176" fontId="7" fillId="23" borderId="4" xfId="25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37" borderId="4" xfId="254" applyNumberFormat="1" applyFont="1" applyFill="1" applyBorder="1" applyAlignment="1">
      <alignment horizontal="right" vertical="center"/>
    </xf>
    <xf numFmtId="176" fontId="99" fillId="0" borderId="4" xfId="254" applyNumberFormat="1" applyFont="1" applyBorder="1" applyAlignment="1">
      <alignment horizontal="right" vertical="center"/>
    </xf>
    <xf numFmtId="176" fontId="101" fillId="38" borderId="4" xfId="254" applyNumberFormat="1" applyFont="1" applyFill="1" applyBorder="1" applyAlignment="1">
      <alignment horizontal="right" vertical="center"/>
    </xf>
    <xf numFmtId="205" fontId="0" fillId="38" borderId="4" xfId="0" applyNumberFormat="1" applyFill="1" applyBorder="1">
      <alignment vertical="center"/>
    </xf>
    <xf numFmtId="176" fontId="7" fillId="36" borderId="4" xfId="254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176" fontId="7" fillId="39" borderId="1" xfId="255" applyNumberFormat="1" applyFont="1" applyFill="1" applyBorder="1" applyAlignment="1">
      <alignment horizontal="center" vertical="center" wrapText="1"/>
    </xf>
    <xf numFmtId="176" fontId="7" fillId="0" borderId="4" xfId="254" applyNumberFormat="1" applyFont="1" applyFill="1" applyBorder="1" applyAlignment="1">
      <alignment horizontal="right" vertical="center"/>
    </xf>
    <xf numFmtId="176" fontId="0" fillId="36" borderId="2" xfId="0" applyNumberFormat="1" applyFill="1" applyBorder="1" applyAlignment="1">
      <alignment horizontal="center" vertical="center"/>
    </xf>
    <xf numFmtId="0" fontId="0" fillId="36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26" xfId="254" applyNumberFormat="1" applyFont="1" applyBorder="1" applyAlignment="1">
      <alignment horizontal="center" vertical="center"/>
    </xf>
    <xf numFmtId="176" fontId="7" fillId="0" borderId="6" xfId="254" applyNumberFormat="1" applyFont="1" applyBorder="1" applyAlignment="1">
      <alignment horizontal="center" vertical="center"/>
    </xf>
    <xf numFmtId="176" fontId="7" fillId="0" borderId="27" xfId="254" applyNumberFormat="1" applyFont="1" applyBorder="1" applyAlignment="1">
      <alignment horizontal="center" vertical="center"/>
    </xf>
    <xf numFmtId="176" fontId="7" fillId="0" borderId="29" xfId="254" applyNumberFormat="1" applyFont="1" applyBorder="1" applyAlignment="1">
      <alignment horizontal="center" vertical="center"/>
    </xf>
    <xf numFmtId="176" fontId="7" fillId="0" borderId="0" xfId="254" applyNumberFormat="1" applyFont="1" applyAlignment="1">
      <alignment horizontal="center" vertical="center"/>
    </xf>
    <xf numFmtId="176" fontId="7" fillId="0" borderId="16" xfId="254" applyNumberFormat="1" applyFont="1" applyBorder="1" applyAlignment="1">
      <alignment horizontal="center" vertical="center"/>
    </xf>
    <xf numFmtId="176" fontId="7" fillId="0" borderId="30" xfId="254" applyNumberFormat="1" applyFont="1" applyBorder="1" applyAlignment="1">
      <alignment horizontal="center" vertical="center"/>
    </xf>
    <xf numFmtId="176" fontId="7" fillId="0" borderId="5" xfId="254" applyNumberFormat="1" applyFont="1" applyBorder="1" applyAlignment="1">
      <alignment horizontal="center" vertical="center"/>
    </xf>
    <xf numFmtId="176" fontId="7" fillId="0" borderId="24" xfId="254" applyNumberFormat="1" applyFont="1" applyBorder="1" applyAlignment="1">
      <alignment horizontal="center" vertical="center"/>
    </xf>
    <xf numFmtId="176" fontId="7" fillId="0" borderId="2" xfId="254" applyNumberFormat="1" applyFont="1" applyBorder="1" applyAlignment="1">
      <alignment horizontal="center" vertical="center"/>
    </xf>
    <xf numFmtId="176" fontId="7" fillId="0" borderId="3" xfId="254" applyNumberFormat="1" applyFont="1" applyBorder="1" applyAlignment="1">
      <alignment horizontal="center" vertical="center"/>
    </xf>
    <xf numFmtId="176" fontId="7" fillId="0" borderId="4" xfId="254" applyNumberFormat="1" applyFont="1" applyBorder="1" applyAlignment="1">
      <alignment horizontal="center" vertical="center"/>
    </xf>
    <xf numFmtId="176" fontId="7" fillId="0" borderId="28" xfId="255" applyNumberFormat="1" applyFont="1" applyFill="1" applyBorder="1" applyAlignment="1">
      <alignment horizontal="center" vertical="center"/>
    </xf>
    <xf numFmtId="176" fontId="7" fillId="0" borderId="31" xfId="255" applyNumberFormat="1" applyFont="1" applyFill="1" applyBorder="1" applyAlignment="1">
      <alignment horizontal="center" vertical="center"/>
    </xf>
    <xf numFmtId="176" fontId="7" fillId="0" borderId="26" xfId="255" applyNumberFormat="1" applyFont="1" applyFill="1" applyBorder="1" applyAlignment="1">
      <alignment horizontal="center" vertical="center"/>
    </xf>
    <xf numFmtId="176" fontId="7" fillId="0" borderId="27" xfId="255" applyNumberFormat="1" applyFont="1" applyFill="1" applyBorder="1" applyAlignment="1">
      <alignment horizontal="center" vertical="center"/>
    </xf>
    <xf numFmtId="176" fontId="7" fillId="0" borderId="30" xfId="255" applyNumberFormat="1" applyFont="1" applyFill="1" applyBorder="1" applyAlignment="1">
      <alignment horizontal="center" vertical="center"/>
    </xf>
    <xf numFmtId="176" fontId="7" fillId="0" borderId="24" xfId="255" applyNumberFormat="1" applyFont="1" applyFill="1" applyBorder="1" applyAlignment="1">
      <alignment horizontal="center" vertical="center"/>
    </xf>
    <xf numFmtId="176" fontId="7" fillId="0" borderId="28" xfId="255" applyNumberFormat="1" applyFont="1" applyFill="1" applyBorder="1" applyAlignment="1">
      <alignment horizontal="center" vertical="center" wrapText="1"/>
    </xf>
    <xf numFmtId="176" fontId="7" fillId="0" borderId="31" xfId="255" applyNumberFormat="1" applyFont="1" applyFill="1" applyBorder="1" applyAlignment="1">
      <alignment horizontal="center" vertical="center" wrapText="1"/>
    </xf>
    <xf numFmtId="176" fontId="7" fillId="0" borderId="2" xfId="255" applyNumberFormat="1" applyFont="1" applyFill="1" applyBorder="1" applyAlignment="1">
      <alignment horizontal="center" vertical="center" wrapText="1"/>
    </xf>
    <xf numFmtId="176" fontId="7" fillId="0" borderId="4" xfId="255" applyNumberFormat="1" applyFont="1" applyFill="1" applyBorder="1" applyAlignment="1">
      <alignment horizontal="center" vertical="center" wrapText="1"/>
    </xf>
    <xf numFmtId="176" fontId="7" fillId="0" borderId="1" xfId="254" applyNumberFormat="1" applyFont="1" applyBorder="1" applyAlignment="1">
      <alignment horizontal="center" vertical="center"/>
    </xf>
    <xf numFmtId="176" fontId="7" fillId="0" borderId="1" xfId="255" applyNumberFormat="1" applyFont="1" applyFill="1" applyBorder="1" applyAlignment="1">
      <alignment horizontal="center" vertical="center"/>
    </xf>
    <xf numFmtId="176" fontId="7" fillId="0" borderId="1" xfId="254" applyNumberFormat="1" applyFont="1" applyFill="1" applyBorder="1" applyAlignment="1">
      <alignment horizontal="right" vertical="center"/>
    </xf>
  </cellXfs>
  <cellStyles count="302">
    <cellStyle name="､@ｯ・pldt" xfId="3"/>
    <cellStyle name="??" xfId="4"/>
    <cellStyle name="?? [0.00]_PERSONAL" xfId="5"/>
    <cellStyle name="???? [0.00]_PERSONAL" xfId="6"/>
    <cellStyle name="????_PERSONAL" xfId="7"/>
    <cellStyle name="??_DAD9702" xfId="8"/>
    <cellStyle name="_【S】20070926_CMIT様本社システム更改見積明細" xfId="9"/>
    <cellStyle name="_【S】DellEQL PwC様_20090730" xfId="10"/>
    <cellStyle name="_【S】ITM様_LION様M8880v拡張関連v1.0設置諸元_100916" xfId="11"/>
    <cellStyle name="_【S】xx様向けFAS2ｘｘｘ構成_yymmdd" xfId="12"/>
    <cellStyle name="_【S】スカイワード様向けFAS2040構成_091014" xfId="13"/>
    <cellStyle name="_【S】フコク様向けbackup見積091125" xfId="14"/>
    <cellStyle name="_【S】信越ポリマー様_A-Log_ServerProtect_サーバ091124" xfId="15"/>
    <cellStyle name="_【S】対応見積書" xfId="16"/>
    <cellStyle name="_10053109 KEL篠原様-FAS2020HA,DS14-30HPN2" xfId="17"/>
    <cellStyle name="_10072811 KEL篠原様-FAS3140他-50X2(青梅)増設-2 (Lite)" xfId="18"/>
    <cellStyle name="_CMIT様　CPS MSCS導入概算見積もり【S】" xfId="19"/>
    <cellStyle name="_CMIT様　RM Alogコンバータ概算見積もり【S】" xfId="20"/>
    <cellStyle name="_IIJ-T様　概算価格表_20090716" xfId="21"/>
    <cellStyle name="_KEL 09Q2 NA List USD" xfId="22"/>
    <cellStyle name="_SD見積算定書070110" xfId="23"/>
    <cellStyle name="_SupportPriceList_ASPV(KEL)_AugFY09" xfId="24"/>
    <cellStyle name="_USiZE売価原価-20101019（確定版）（誤記修整）" xfId="25"/>
    <cellStyle name="_オンサイト保守サービス11.16_サマリ" xfId="26"/>
    <cellStyle name="_お見積サマリ_070110" xfId="27"/>
    <cellStyle name="_コピー【サービス仕様‐01】USiZEｼｪｱｰﾄﾞﾓﾃﾞﾙ（東日本）‐サービス仕様一覧" xfId="28"/>
    <cellStyle name="_見積書ver20090101" xfId="29"/>
    <cellStyle name="_三鷹UPS NetAPP構成" xfId="30"/>
    <cellStyle name="_資料070516CPS KEL保守GOLD" xfId="31"/>
    <cellStyle name="_資料070914【多田修正】提出分日通旅行様新COMNET バックアップなし" xfId="32"/>
    <cellStyle name="_資料090721AT&amp;T(チューリッヒ)様 ThinClient CXD100 作業費概算コスト付【改3】【S】" xfId="33"/>
    <cellStyle name="_資料090727VMware KEL保守 概算" xfId="34"/>
    <cellStyle name="_資料091221武田バイオ様 VMware＜EQL＞超概算 コスト付【S】" xfId="35"/>
    <cellStyle name="_社内【S】SIS様_磯部新規c7000基盤ご提供価格資料v1.0_100826" xfId="36"/>
    <cellStyle name="_千葉原価(ほふみ1マージ)-20100810" xfId="37"/>
    <cellStyle name="=C:\WINNT\SYSTEM32\COMMAND.COM" xfId="38"/>
    <cellStyle name="W_SVCCODE" xfId="39"/>
    <cellStyle name="0%" xfId="40"/>
    <cellStyle name="0,0_x000d__x000a_NA_x000d__x000a_" xfId="1"/>
    <cellStyle name="0,0_x000d__x000a_NA_x000d__x000a_ 2" xfId="41"/>
    <cellStyle name="0,0_x000d__x000a_NA_x000d__x000a__【S】（見積書）20100629_オイレス工業_SAP仮想化基盤（FAS3140 iSCSI） rev8-4PAM有り-1" xfId="42"/>
    <cellStyle name="0.0%" xfId="43"/>
    <cellStyle name="0.00%" xfId="44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20% - アクセント 1 2" xfId="258"/>
    <cellStyle name="20% - アクセント 2 2" xfId="259"/>
    <cellStyle name="20% - アクセント 3 2" xfId="260"/>
    <cellStyle name="20% - アクセント 4 2" xfId="261"/>
    <cellStyle name="20% - アクセント 5 2" xfId="262"/>
    <cellStyle name="20% - アクセント 6 2" xfId="263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40% - アクセント 1 2" xfId="264"/>
    <cellStyle name="40% - アクセント 2 2" xfId="265"/>
    <cellStyle name="40% - アクセント 3 2" xfId="266"/>
    <cellStyle name="40% - アクセント 4 2" xfId="267"/>
    <cellStyle name="40% - アクセント 5 2" xfId="268"/>
    <cellStyle name="40% - アクセント 6 2" xfId="269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60% - アクセント 1 2" xfId="270"/>
    <cellStyle name="60% - アクセント 2 2" xfId="271"/>
    <cellStyle name="60% - アクセント 3 2" xfId="272"/>
    <cellStyle name="60% - アクセント 4 2" xfId="273"/>
    <cellStyle name="60% - アクセント 5 2" xfId="274"/>
    <cellStyle name="60% - アクセント 6 2" xfId="275"/>
    <cellStyle name="Accent1" xfId="63"/>
    <cellStyle name="Accent2" xfId="64"/>
    <cellStyle name="Accent3" xfId="65"/>
    <cellStyle name="Accent4" xfId="66"/>
    <cellStyle name="Accent5" xfId="67"/>
    <cellStyle name="Accent6" xfId="68"/>
    <cellStyle name="Announced" xfId="69"/>
    <cellStyle name="Bad" xfId="70"/>
    <cellStyle name="Body" xfId="71"/>
    <cellStyle name="Border" xfId="72"/>
    <cellStyle name="Calc Currency (0)" xfId="73"/>
    <cellStyle name="Calc Currency (2)" xfId="74"/>
    <cellStyle name="Calc Percent (0)" xfId="75"/>
    <cellStyle name="Calc Percent (1)" xfId="76"/>
    <cellStyle name="Calc Percent (2)" xfId="77"/>
    <cellStyle name="Calc Units (0)" xfId="78"/>
    <cellStyle name="Calc Units (1)" xfId="79"/>
    <cellStyle name="Calc Units (2)" xfId="80"/>
    <cellStyle name="Calculation" xfId="81"/>
    <cellStyle name="Center" xfId="82"/>
    <cellStyle name="Center2" xfId="83"/>
    <cellStyle name="Check Cell" xfId="84"/>
    <cellStyle name="Col Heads" xfId="85"/>
    <cellStyle name="Comma [0]_#6 Temps &amp; Contractors" xfId="86"/>
    <cellStyle name="Comma [00]" xfId="87"/>
    <cellStyle name="Comma,0" xfId="88"/>
    <cellStyle name="Comma,1" xfId="89"/>
    <cellStyle name="Comma,2" xfId="90"/>
    <cellStyle name="Comma_#6 Temps &amp; Contractors" xfId="91"/>
    <cellStyle name="Comma0" xfId="92"/>
    <cellStyle name="Comma0 - Style4" xfId="93"/>
    <cellStyle name="Comma0_【提案用_冗長版】セガトイズ様向け_ラック実装図20111221" xfId="94"/>
    <cellStyle name="Curren - Style1" xfId="95"/>
    <cellStyle name="Curren - Style5" xfId="96"/>
    <cellStyle name="Currency [0]_#6 Temps &amp; Contractors" xfId="97"/>
    <cellStyle name="Currency [00]" xfId="98"/>
    <cellStyle name="Currency 2 2" xfId="99"/>
    <cellStyle name="Currency,0" xfId="100"/>
    <cellStyle name="Currency,2" xfId="101"/>
    <cellStyle name="Currency_#6 Temps &amp; Contractors" xfId="102"/>
    <cellStyle name="Currency0" xfId="103"/>
    <cellStyle name="Date" xfId="104"/>
    <cellStyle name="Date Short" xfId="105"/>
    <cellStyle name="Date_【提案用_冗長版】セガトイズ様向け_ラック実装図20111221" xfId="106"/>
    <cellStyle name="DateType" xfId="107"/>
    <cellStyle name="Description" xfId="108"/>
    <cellStyle name="Discontinued" xfId="109"/>
    <cellStyle name="discount" xfId="110"/>
    <cellStyle name="Enter Currency (0)" xfId="111"/>
    <cellStyle name="Enter Currency (2)" xfId="112"/>
    <cellStyle name="Enter Units (0)" xfId="113"/>
    <cellStyle name="Enter Units (1)" xfId="114"/>
    <cellStyle name="Enter Units (2)" xfId="115"/>
    <cellStyle name="entry" xfId="116"/>
    <cellStyle name="Euro" xfId="117"/>
    <cellStyle name="Explanatory Text" xfId="118"/>
    <cellStyle name="FI720X_watch" xfId="119"/>
    <cellStyle name="Fixed" xfId="120"/>
    <cellStyle name="GBS Files" xfId="121"/>
    <cellStyle name="Good" xfId="122"/>
    <cellStyle name="Grey" xfId="123"/>
    <cellStyle name="gs]_x000d__x000a_UNDELETE.DLL=A:\DOS\MSTOOLS.DLL_x000d__x000a_Window=25,17,550,300, , ,2_x000d__x000a_dir1=0,0,640,174,-1,-1,1,0,201,1814,231,B:\*" xfId="124"/>
    <cellStyle name="Head 1" xfId="125"/>
    <cellStyle name="Head 2" xfId="126"/>
    <cellStyle name="Header1" xfId="127"/>
    <cellStyle name="Header2" xfId="128"/>
    <cellStyle name="Heading 1" xfId="129"/>
    <cellStyle name="Heading 2" xfId="130"/>
    <cellStyle name="Heading 3" xfId="131"/>
    <cellStyle name="Heading 4" xfId="132"/>
    <cellStyle name="IBM(401K)" xfId="133"/>
    <cellStyle name="Input" xfId="134"/>
    <cellStyle name="Input [yellow]" xfId="135"/>
    <cellStyle name="J401K" xfId="136"/>
    <cellStyle name="Link Currency (0)" xfId="137"/>
    <cellStyle name="Link Currency (2)" xfId="138"/>
    <cellStyle name="Link Units (0)" xfId="139"/>
    <cellStyle name="Link Units (1)" xfId="140"/>
    <cellStyle name="Link Units (2)" xfId="141"/>
    <cellStyle name="Linked Cell" xfId="142"/>
    <cellStyle name="LongDesc" xfId="143"/>
    <cellStyle name="Migliaia (0)_Selezione Ascom TCS" xfId="144"/>
    <cellStyle name="Milliers [0]_AR1194" xfId="145"/>
    <cellStyle name="Milliers_AR1194" xfId="146"/>
    <cellStyle name="Mon騁aire [0]_AR1194" xfId="147"/>
    <cellStyle name="Mon騁aire_AR1194" xfId="148"/>
    <cellStyle name="Neutral" xfId="149"/>
    <cellStyle name="New" xfId="150"/>
    <cellStyle name="Normal - Style1" xfId="151"/>
    <cellStyle name="Normal 2" xfId="152"/>
    <cellStyle name="Normal_ Plans" xfId="153"/>
    <cellStyle name="Normale_Selezione Ascom TCS" xfId="154"/>
    <cellStyle name="NormalRightAligned" xfId="155"/>
    <cellStyle name="Note" xfId="156"/>
    <cellStyle name="NotOnPriceList" xfId="157"/>
    <cellStyle name="oft Excel]_x000d__x000a_Options5=1155_x000d__x000a_Pos=-12,9,1048,771_x000d__x000a_MRUFuncs=345,205,221,1,65,28,37,24,3,36_x000d__x000a_StickyPtX=574_x000d__x000a_StickyPtY=45" xfId="158"/>
    <cellStyle name="Output" xfId="159"/>
    <cellStyle name="Output Amounts" xfId="160"/>
    <cellStyle name="Output Column Headings" xfId="161"/>
    <cellStyle name="Output Line Items" xfId="162"/>
    <cellStyle name="Output Report Heading" xfId="163"/>
    <cellStyle name="Output Report Title" xfId="164"/>
    <cellStyle name="Percen - Style2" xfId="165"/>
    <cellStyle name="Percent [0]" xfId="166"/>
    <cellStyle name="Percent [00]" xfId="167"/>
    <cellStyle name="Percent [2]" xfId="168"/>
    <cellStyle name="Percent_#6 Temps &amp; Contractors" xfId="169"/>
    <cellStyle name="PrePop Currency (0)" xfId="170"/>
    <cellStyle name="PrePop Currency (2)" xfId="171"/>
    <cellStyle name="PrePop Units (0)" xfId="172"/>
    <cellStyle name="PrePop Units (1)" xfId="173"/>
    <cellStyle name="PrePop Units (2)" xfId="174"/>
    <cellStyle name="price" xfId="175"/>
    <cellStyle name="PriceChange" xfId="176"/>
    <cellStyle name="Prices" xfId="177"/>
    <cellStyle name="PRODUCT TYPE" xfId="178"/>
    <cellStyle name="Released" xfId="179"/>
    <cellStyle name="Released-Short" xfId="180"/>
    <cellStyle name="revised" xfId="181"/>
    <cellStyle name="section" xfId="182"/>
    <cellStyle name="SectionSubTitle" xfId="183"/>
    <cellStyle name="SectionTitle" xfId="184"/>
    <cellStyle name="SPOl" xfId="185"/>
    <cellStyle name="Standard_virus" xfId="186"/>
    <cellStyle name="Style 1" xfId="187"/>
    <cellStyle name="subhead" xfId="188"/>
    <cellStyle name="Text Indent A" xfId="189"/>
    <cellStyle name="Text Indent B" xfId="190"/>
    <cellStyle name="Text Indent C" xfId="191"/>
    <cellStyle name="title" xfId="192"/>
    <cellStyle name="TofC Level 1" xfId="193"/>
    <cellStyle name="TofC Level 2" xfId="194"/>
    <cellStyle name="Total" xfId="195"/>
    <cellStyle name="Total3 - Style3" xfId="196"/>
    <cellStyle name="Units Rounded" xfId="197"/>
    <cellStyle name="Warning Text" xfId="198"/>
    <cellStyle name="W臧rung [0]_pldt" xfId="199"/>
    <cellStyle name="W臧rung_pldt" xfId="200"/>
    <cellStyle name="アクセント 1 2" xfId="276"/>
    <cellStyle name="アクセント 2 2" xfId="277"/>
    <cellStyle name="アクセント 3 2" xfId="278"/>
    <cellStyle name="アクセント 4 2" xfId="279"/>
    <cellStyle name="アクセント 5 2" xfId="280"/>
    <cellStyle name="アクセント 6 2" xfId="281"/>
    <cellStyle name="ｳfｹ0]_pldt" xfId="201"/>
    <cellStyle name="ｳfｹpldt" xfId="202"/>
    <cellStyle name="ｹ鮗ﾐﾀｲ_ｰ豼ｵﾁ･" xfId="203"/>
    <cellStyle name="スタイル 1" xfId="204"/>
    <cellStyle name="タイトル 2" xfId="282"/>
    <cellStyle name="チェック セル 2" xfId="283"/>
    <cellStyle name="ﾄﾞｸｶ [0]_ｰ豼ｵﾃﾟﾁ " xfId="205"/>
    <cellStyle name="ﾄﾞｸｶ_ｰ豼ｵﾃﾟﾁ " xfId="206"/>
    <cellStyle name="どちらでもない 2" xfId="284"/>
    <cellStyle name="ﾅ・ｭ [0]_ｰ豼ｵﾃﾟﾁ " xfId="207"/>
    <cellStyle name="ﾅ・ｭ_ｰ豼ｵﾃﾟﾁ " xfId="208"/>
    <cellStyle name="ﾇ･ﾁﾘ_ｰﾇﾃ狒｡" xfId="209"/>
    <cellStyle name="パーセント 2" xfId="210"/>
    <cellStyle name="パーセント 3" xfId="211"/>
    <cellStyle name="パーセント 4" xfId="212"/>
    <cellStyle name="パーセント 5" xfId="213"/>
    <cellStyle name="メモ 2" xfId="285"/>
    <cellStyle name="リンク セル 2" xfId="286"/>
    <cellStyle name="_x001d_・_x000c_ﾏ・_x000d_ﾂ・_x0001__x0016__x0011_F5_x0007__x0001__x0001_" xfId="214"/>
    <cellStyle name="_x001d__x000c_K_x0014__x000d_&gt;V_x0001_&gt;_x0014_n_x001e__x0007__x0001__x0001_" xfId="215"/>
    <cellStyle name="悪い 2" xfId="287"/>
    <cellStyle name="型番" xfId="216"/>
    <cellStyle name="計算 2" xfId="288"/>
    <cellStyle name="警告文 2" xfId="289"/>
    <cellStyle name="桁蟻唇Ｆ [0.00]_laroux" xfId="217"/>
    <cellStyle name="桁蟻唇Ｆ_Excel_Output" xfId="218"/>
    <cellStyle name="桁区切り [##.##]" xfId="219"/>
    <cellStyle name="桁区切り 2" xfId="220"/>
    <cellStyle name="桁区切り 2 2" xfId="299"/>
    <cellStyle name="桁区切り 3" xfId="221"/>
    <cellStyle name="桁区切り 3 2" xfId="255"/>
    <cellStyle name="桁区切り 3 2 2" xfId="256"/>
    <cellStyle name="桁区切り 4" xfId="222"/>
    <cellStyle name="桁区切り 5" xfId="223"/>
    <cellStyle name="桁区切り 6" xfId="257"/>
    <cellStyle name="桁区切り 6 2" xfId="301"/>
    <cellStyle name="見出し" xfId="224"/>
    <cellStyle name="見出し 1 2" xfId="290"/>
    <cellStyle name="見出し 2 2" xfId="291"/>
    <cellStyle name="見出し 3 2" xfId="292"/>
    <cellStyle name="見出し 4 2" xfId="293"/>
    <cellStyle name="見出し1" xfId="225"/>
    <cellStyle name="見出し2" xfId="226"/>
    <cellStyle name="見出し3" xfId="227"/>
    <cellStyle name="見出し4" xfId="228"/>
    <cellStyle name="見出し5" xfId="229"/>
    <cellStyle name="見出し6" xfId="230"/>
    <cellStyle name="見積表1" xfId="231"/>
    <cellStyle name="集計 2" xfId="294"/>
    <cellStyle name="出力 2" xfId="295"/>
    <cellStyle name="小数点" xfId="232"/>
    <cellStyle name="説明文 2" xfId="296"/>
    <cellStyle name="脱浦 [0.00]_CHアサイン砥悠" xfId="233"/>
    <cellStyle name="脱浦_CHアサイン砥悠" xfId="234"/>
    <cellStyle name="通貨 2" xfId="235"/>
    <cellStyle name="通貨 3" xfId="236"/>
    <cellStyle name="通貨 4" xfId="237"/>
    <cellStyle name="通貨 5" xfId="238"/>
    <cellStyle name="日付" xfId="239"/>
    <cellStyle name="日付yyyy/mm/dd" xfId="240"/>
    <cellStyle name="入力 2" xfId="297"/>
    <cellStyle name="標準" xfId="0" builtinId="0"/>
    <cellStyle name="標準 2" xfId="2"/>
    <cellStyle name="標準 2 2" xfId="241"/>
    <cellStyle name="標準 2 3" xfId="242"/>
    <cellStyle name="標準 2 4" xfId="243"/>
    <cellStyle name="標準 2 5" xfId="254"/>
    <cellStyle name="標準 2_【S】20090601_FAS2050_日立ビジネス" xfId="244"/>
    <cellStyle name="標準 3" xfId="245"/>
    <cellStyle name="標準 4" xfId="246"/>
    <cellStyle name="標準 5" xfId="247"/>
    <cellStyle name="標準 6" xfId="248"/>
    <cellStyle name="標準 7" xfId="300"/>
    <cellStyle name="標準1" xfId="249"/>
    <cellStyle name="表ヘッダー" xfId="250"/>
    <cellStyle name="文字入力" xfId="251"/>
    <cellStyle name="本文" xfId="252"/>
    <cellStyle name="未定義" xfId="253"/>
    <cellStyle name="良い 2" xfId="298"/>
  </cellStyles>
  <dxfs count="0"/>
  <tableStyles count="0" defaultTableStyle="TableStyleMedium2" defaultPivotStyle="PivotStyleLight16"/>
  <colors>
    <mruColors>
      <color rgb="FFFFCCCC"/>
      <color rgb="FFFFFF99"/>
      <color rgb="FF66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c-fs01\DIV\&#12394;&#12364;&#12373;&#12363;\O-1&#65406;&#65410;&#65419;&#65438;\AP&#12501;&#12449;&#12452;&#12523;\&#22823;&#38442;&#65297;&#653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52c065\doc\WINDOWS\TEMP\&#65411;&#65434;&#65418;&#65438;&#65437;_&#26481;&#28023;B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Users/scsk-ikeda/Desktop/&#35336;&#25968;&#12471;&#12540;&#12488;_Ver.38_Win7_32b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体架 １"/>
      <sheetName val="単体架 ２"/>
      <sheetName val="単体架 ３"/>
      <sheetName val="単体架 ４"/>
      <sheetName val="単体架 ５"/>
      <sheetName val="単体架 ６"/>
      <sheetName val="単体架 ７"/>
      <sheetName val="単体架 ８"/>
      <sheetName val="単体架 ９"/>
      <sheetName val="CODEX集合架 １"/>
      <sheetName val="CODEX集合架 ２"/>
      <sheetName val="nec集合架1"/>
      <sheetName val="nec集合架2"/>
      <sheetName val="DSD集合架1,2"/>
      <sheetName val="大阪第１Ｃ線番表"/>
      <sheetName val="基幹ＤＳＵ架#1"/>
      <sheetName val="基幹ＤＳＵ架#2"/>
      <sheetName val="ＪＯＶＩ専用架"/>
      <sheetName val="スタミナ食品専用架"/>
      <sheetName val="日本ロシュ架"/>
      <sheetName val="DSD集合架#3"/>
      <sheetName val="カタパルト架"/>
      <sheetName val="CSK専用架"/>
      <sheetName val="TDM架#1"/>
      <sheetName val="TDM架#2"/>
      <sheetName val="TDM架#3"/>
      <sheetName val="TDM架#4"/>
      <sheetName val="データ交換#2"/>
      <sheetName val="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ﾚﾊﾞﾝ専用"/>
      <sheetName val="ﾃﾚﾊﾞﾝRTGS共用"/>
      <sheetName val="４．ラック構成図"/>
      <sheetName val="テーブル"/>
      <sheetName val="分解AX"/>
      <sheetName val="製品分類"/>
      <sheetName val="価格金利転換ｼｰﾄ"/>
      <sheetName val="表紙"/>
      <sheetName val="サンプル"/>
      <sheetName val="Java作成"/>
      <sheetName val="見積明細"/>
      <sheetName val="_"/>
      <sheetName val="リスト"/>
      <sheetName val="#REF"/>
      <sheetName val="ＤＢ一覧"/>
      <sheetName val="製品入力"/>
      <sheetName val="EUC_LIST.WJ2"/>
      <sheetName val="ACM0131(GT)"/>
      <sheetName val="保守エリア"/>
      <sheetName val="案件元帳"/>
      <sheetName val="日付ﾃｰﾌﾞﾙ"/>
      <sheetName val="開発12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シート"/>
      <sheetName val="計数シート"/>
      <sheetName val="工数見積シート"/>
      <sheetName val="見積書フォーマット"/>
      <sheetName val="原価算定標準条件"/>
      <sheetName val="マスタデータ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view="pageBreakPreview" zoomScale="70" zoomScaleNormal="85" zoomScaleSheetLayoutView="70" workbookViewId="0">
      <pane xSplit="4" ySplit="7" topLeftCell="E8" activePane="bottomRight" state="frozen"/>
      <selection pane="topRight" activeCell="D1" sqref="D1"/>
      <selection pane="bottomLeft" activeCell="A6" sqref="A6"/>
      <selection pane="bottomRight" activeCell="M4" sqref="M4"/>
    </sheetView>
  </sheetViews>
  <sheetFormatPr defaultRowHeight="13"/>
  <cols>
    <col min="1" max="1" width="14.453125" style="39" hidden="1" customWidth="1"/>
    <col min="4" max="4" width="49" customWidth="1"/>
    <col min="5" max="5" width="12.453125" bestFit="1" customWidth="1"/>
    <col min="6" max="6" width="9.08984375" bestFit="1" customWidth="1"/>
    <col min="7" max="7" width="9.90625" customWidth="1"/>
    <col min="8" max="12" width="14.08984375" customWidth="1"/>
    <col min="13" max="13" width="14.6328125" customWidth="1"/>
  </cols>
  <sheetData>
    <row r="1" spans="1:13" ht="23.5" customHeight="1">
      <c r="B1" t="s">
        <v>0</v>
      </c>
      <c r="M1" s="39" t="s">
        <v>87</v>
      </c>
    </row>
    <row r="2" spans="1:13" ht="30" customHeight="1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>
      <c r="B3" t="s">
        <v>88</v>
      </c>
    </row>
    <row r="5" spans="1:13" s="51" customFormat="1" ht="18.649999999999999" customHeight="1">
      <c r="A5" s="50"/>
      <c r="B5" s="57" t="s">
        <v>2</v>
      </c>
      <c r="C5" s="58"/>
      <c r="D5" s="59"/>
      <c r="E5" s="66" t="s">
        <v>3</v>
      </c>
      <c r="F5" s="67"/>
      <c r="G5" s="67"/>
      <c r="H5" s="67"/>
      <c r="I5" s="67"/>
      <c r="J5" s="67"/>
      <c r="K5" s="67"/>
      <c r="L5" s="67"/>
      <c r="M5" s="68"/>
    </row>
    <row r="6" spans="1:13" s="51" customFormat="1" ht="59.5" customHeight="1">
      <c r="A6" s="50"/>
      <c r="B6" s="60"/>
      <c r="C6" s="61"/>
      <c r="D6" s="62"/>
      <c r="E6" s="69" t="s">
        <v>4</v>
      </c>
      <c r="F6" s="71" t="s">
        <v>5</v>
      </c>
      <c r="G6" s="72"/>
      <c r="H6" s="75" t="s">
        <v>6</v>
      </c>
      <c r="I6" s="77" t="s">
        <v>84</v>
      </c>
      <c r="J6" s="78"/>
      <c r="K6" s="75" t="s">
        <v>85</v>
      </c>
      <c r="L6" s="75" t="s">
        <v>86</v>
      </c>
      <c r="M6" s="69" t="s">
        <v>7</v>
      </c>
    </row>
    <row r="7" spans="1:13" s="51" customFormat="1" ht="18" customHeight="1">
      <c r="A7" s="50"/>
      <c r="B7" s="63"/>
      <c r="C7" s="64"/>
      <c r="D7" s="65"/>
      <c r="E7" s="70"/>
      <c r="F7" s="73"/>
      <c r="G7" s="74"/>
      <c r="H7" s="76"/>
      <c r="I7" s="52" t="s">
        <v>90</v>
      </c>
      <c r="J7" s="52" t="s">
        <v>91</v>
      </c>
      <c r="K7" s="76"/>
      <c r="L7" s="76"/>
      <c r="M7" s="70"/>
    </row>
    <row r="8" spans="1:13" ht="18.5" customHeight="1">
      <c r="B8" s="4" t="s">
        <v>8</v>
      </c>
      <c r="C8" s="5"/>
      <c r="D8" s="5"/>
      <c r="E8" s="10"/>
      <c r="F8" s="10"/>
      <c r="G8" s="9"/>
      <c r="H8" s="40"/>
      <c r="I8" s="40"/>
      <c r="J8" s="40"/>
      <c r="K8" s="40"/>
      <c r="L8" s="40"/>
      <c r="M8" s="41"/>
    </row>
    <row r="9" spans="1:13" ht="18.5" customHeight="1">
      <c r="B9" s="4" t="s">
        <v>10</v>
      </c>
      <c r="C9" s="15" t="s">
        <v>11</v>
      </c>
      <c r="D9" s="5"/>
      <c r="E9" s="10"/>
      <c r="F9" s="6">
        <v>1</v>
      </c>
      <c r="G9" s="9" t="s">
        <v>12</v>
      </c>
      <c r="H9" s="40"/>
      <c r="I9" s="40"/>
      <c r="J9" s="40"/>
      <c r="K9" s="40">
        <v>0</v>
      </c>
      <c r="L9" s="40">
        <v>0</v>
      </c>
      <c r="M9" s="10">
        <f t="shared" ref="M9:M14" si="0">E9*F9</f>
        <v>0</v>
      </c>
    </row>
    <row r="10" spans="1:13" ht="18.5" customHeight="1">
      <c r="B10" s="4"/>
      <c r="C10" s="15" t="s">
        <v>13</v>
      </c>
      <c r="D10" s="5"/>
      <c r="E10" s="10"/>
      <c r="F10" s="6">
        <v>1</v>
      </c>
      <c r="G10" s="9" t="s">
        <v>12</v>
      </c>
      <c r="H10" s="40"/>
      <c r="I10" s="40"/>
      <c r="J10" s="40"/>
      <c r="K10" s="40">
        <v>0</v>
      </c>
      <c r="L10" s="40">
        <v>0</v>
      </c>
      <c r="M10" s="10">
        <f t="shared" si="0"/>
        <v>0</v>
      </c>
    </row>
    <row r="11" spans="1:13" ht="18.5" customHeight="1">
      <c r="B11" s="4"/>
      <c r="C11" s="15" t="s">
        <v>14</v>
      </c>
      <c r="D11" s="5"/>
      <c r="E11" s="10"/>
      <c r="F11" s="6">
        <v>1</v>
      </c>
      <c r="G11" s="9" t="s">
        <v>12</v>
      </c>
      <c r="H11" s="40"/>
      <c r="I11" s="40"/>
      <c r="J11" s="40"/>
      <c r="K11" s="40">
        <v>0</v>
      </c>
      <c r="L11" s="40">
        <v>0</v>
      </c>
      <c r="M11" s="10">
        <f t="shared" si="0"/>
        <v>0</v>
      </c>
    </row>
    <row r="12" spans="1:13" ht="18.5" customHeight="1">
      <c r="B12" s="4"/>
      <c r="C12" s="15" t="s">
        <v>15</v>
      </c>
      <c r="D12" s="5"/>
      <c r="E12" s="10"/>
      <c r="F12" s="6">
        <v>1</v>
      </c>
      <c r="G12" s="9" t="s">
        <v>12</v>
      </c>
      <c r="H12" s="40"/>
      <c r="I12" s="40"/>
      <c r="J12" s="40"/>
      <c r="K12" s="40">
        <v>0</v>
      </c>
      <c r="L12" s="40">
        <v>0</v>
      </c>
      <c r="M12" s="10">
        <f t="shared" si="0"/>
        <v>0</v>
      </c>
    </row>
    <row r="13" spans="1:13" ht="18.5" customHeight="1">
      <c r="B13" s="4"/>
      <c r="C13" s="15" t="s">
        <v>16</v>
      </c>
      <c r="D13" s="5"/>
      <c r="E13" s="10"/>
      <c r="F13" s="6">
        <v>1</v>
      </c>
      <c r="G13" s="9" t="s">
        <v>12</v>
      </c>
      <c r="H13" s="40"/>
      <c r="I13" s="40"/>
      <c r="J13" s="40"/>
      <c r="K13" s="40">
        <v>0</v>
      </c>
      <c r="L13" s="40">
        <v>0</v>
      </c>
      <c r="M13" s="10">
        <f t="shared" si="0"/>
        <v>0</v>
      </c>
    </row>
    <row r="14" spans="1:13" ht="18.5" customHeight="1">
      <c r="B14" s="4"/>
      <c r="C14" s="15" t="s">
        <v>17</v>
      </c>
      <c r="D14" s="5"/>
      <c r="E14" s="10"/>
      <c r="F14" s="6">
        <v>1</v>
      </c>
      <c r="G14" s="9" t="s">
        <v>12</v>
      </c>
      <c r="H14" s="40"/>
      <c r="I14" s="40"/>
      <c r="J14" s="40"/>
      <c r="K14" s="40">
        <v>0</v>
      </c>
      <c r="L14" s="40">
        <v>0</v>
      </c>
      <c r="M14" s="10">
        <f t="shared" si="0"/>
        <v>0</v>
      </c>
    </row>
    <row r="15" spans="1:13" ht="18.5" customHeight="1">
      <c r="B15" s="11"/>
      <c r="C15" s="12" t="s">
        <v>18</v>
      </c>
      <c r="D15" s="12"/>
      <c r="E15" s="13"/>
      <c r="F15" s="13"/>
      <c r="G15" s="14"/>
      <c r="H15" s="42">
        <f>SUM(H9:H14)</f>
        <v>0</v>
      </c>
      <c r="I15" s="42">
        <f>SUM(I9:I14)</f>
        <v>0</v>
      </c>
      <c r="J15" s="42"/>
      <c r="K15" s="42">
        <f>SUM(K9:K14)</f>
        <v>0</v>
      </c>
      <c r="L15" s="42">
        <f>SUM(L9:L14)</f>
        <v>0</v>
      </c>
      <c r="M15" s="13">
        <f>SUM(M9:M14)</f>
        <v>0</v>
      </c>
    </row>
    <row r="16" spans="1:13" ht="18.5" customHeight="1">
      <c r="B16" s="4" t="s">
        <v>19</v>
      </c>
      <c r="C16" s="5"/>
      <c r="D16" s="5"/>
      <c r="E16" s="10"/>
      <c r="F16" s="10"/>
      <c r="G16" s="9"/>
      <c r="H16" s="40"/>
      <c r="I16" s="40"/>
      <c r="J16" s="40"/>
      <c r="K16" s="40"/>
      <c r="L16" s="40"/>
      <c r="M16" s="10"/>
    </row>
    <row r="17" spans="2:13" ht="18.5" customHeight="1">
      <c r="B17" s="4"/>
      <c r="C17" s="5" t="s">
        <v>20</v>
      </c>
      <c r="D17" s="5"/>
      <c r="E17" s="10"/>
      <c r="F17" s="6"/>
      <c r="G17" s="9" t="s">
        <v>12</v>
      </c>
      <c r="H17" s="40">
        <v>0</v>
      </c>
      <c r="I17" s="40">
        <f>E17</f>
        <v>0</v>
      </c>
      <c r="J17" s="40">
        <v>0</v>
      </c>
      <c r="K17" s="40">
        <v>0</v>
      </c>
      <c r="L17" s="53">
        <v>0</v>
      </c>
      <c r="M17" s="10">
        <f>SUM(H17:L17)</f>
        <v>0</v>
      </c>
    </row>
    <row r="18" spans="2:13" ht="18.5" customHeight="1">
      <c r="B18" s="4"/>
      <c r="C18" s="5" t="s">
        <v>21</v>
      </c>
      <c r="D18" s="5"/>
      <c r="E18" s="10"/>
      <c r="F18" s="10"/>
      <c r="G18" s="9" t="s">
        <v>22</v>
      </c>
      <c r="H18" s="40">
        <f>E18*0</f>
        <v>0</v>
      </c>
      <c r="I18" s="40">
        <f>E18*0</f>
        <v>0</v>
      </c>
      <c r="J18" s="53">
        <f>E18*9</f>
        <v>0</v>
      </c>
      <c r="K18" s="53">
        <f>E18*12</f>
        <v>0</v>
      </c>
      <c r="L18" s="53">
        <f>E18*3</f>
        <v>0</v>
      </c>
      <c r="M18" s="10">
        <f t="shared" ref="M18:M27" si="1">SUM(H18:L18)</f>
        <v>0</v>
      </c>
    </row>
    <row r="19" spans="2:13" ht="18.5" customHeight="1">
      <c r="B19" s="4"/>
      <c r="C19" s="5" t="s">
        <v>23</v>
      </c>
      <c r="D19" s="5"/>
      <c r="E19" s="10"/>
      <c r="F19" s="10"/>
      <c r="G19" s="9" t="s">
        <v>24</v>
      </c>
      <c r="H19" s="40">
        <f>E19*0</f>
        <v>0</v>
      </c>
      <c r="I19" s="40">
        <f>E19*0</f>
        <v>0</v>
      </c>
      <c r="J19" s="53">
        <f>E19*9</f>
        <v>0</v>
      </c>
      <c r="K19" s="53">
        <f>E19*12</f>
        <v>0</v>
      </c>
      <c r="L19" s="53">
        <f>E19*3</f>
        <v>0</v>
      </c>
      <c r="M19" s="10">
        <f t="shared" si="1"/>
        <v>0</v>
      </c>
    </row>
    <row r="20" spans="2:13" ht="18.5" customHeight="1">
      <c r="B20" s="4"/>
      <c r="C20" s="5" t="s">
        <v>25</v>
      </c>
      <c r="D20" s="5"/>
      <c r="E20" s="10"/>
      <c r="F20" s="10"/>
      <c r="G20" s="9" t="s">
        <v>22</v>
      </c>
      <c r="H20" s="40">
        <v>0</v>
      </c>
      <c r="I20" s="40">
        <v>0</v>
      </c>
      <c r="J20" s="53">
        <f>E20*9*1.5</f>
        <v>0</v>
      </c>
      <c r="K20" s="53">
        <f>E20*12*1.5</f>
        <v>0</v>
      </c>
      <c r="L20" s="53">
        <f>E20*3*1.5</f>
        <v>0</v>
      </c>
      <c r="M20" s="10">
        <f t="shared" si="1"/>
        <v>0</v>
      </c>
    </row>
    <row r="21" spans="2:13" ht="18.5" customHeight="1">
      <c r="B21" s="4"/>
      <c r="C21" s="5" t="s">
        <v>26</v>
      </c>
      <c r="D21" s="5"/>
      <c r="E21" s="10"/>
      <c r="F21" s="10"/>
      <c r="G21" s="9" t="s">
        <v>24</v>
      </c>
      <c r="H21" s="40">
        <v>0</v>
      </c>
      <c r="I21" s="40">
        <v>0</v>
      </c>
      <c r="J21" s="53">
        <f>E21*9</f>
        <v>0</v>
      </c>
      <c r="K21" s="53">
        <f>E21*12</f>
        <v>0</v>
      </c>
      <c r="L21" s="53">
        <f>E21*3</f>
        <v>0</v>
      </c>
      <c r="M21" s="10">
        <f t="shared" si="1"/>
        <v>0</v>
      </c>
    </row>
    <row r="22" spans="2:13" ht="18.5" customHeight="1">
      <c r="B22" s="4"/>
      <c r="C22" s="5" t="s">
        <v>27</v>
      </c>
      <c r="D22" s="5"/>
      <c r="E22" s="10"/>
      <c r="F22" s="10"/>
      <c r="G22" s="9" t="s">
        <v>12</v>
      </c>
      <c r="H22" s="40">
        <v>0</v>
      </c>
      <c r="I22" s="40">
        <v>0</v>
      </c>
      <c r="J22" s="53">
        <f>E22*9/24</f>
        <v>0</v>
      </c>
      <c r="K22" s="53">
        <f>E22*12/24</f>
        <v>0</v>
      </c>
      <c r="L22" s="53">
        <f>E22*3/24</f>
        <v>0</v>
      </c>
      <c r="M22" s="10">
        <f t="shared" si="1"/>
        <v>0</v>
      </c>
    </row>
    <row r="23" spans="2:13" ht="18.5" customHeight="1">
      <c r="B23" s="4"/>
      <c r="C23" s="5" t="s">
        <v>28</v>
      </c>
      <c r="D23" s="5"/>
      <c r="E23" s="6"/>
      <c r="F23" s="10"/>
      <c r="G23" s="9" t="s">
        <v>24</v>
      </c>
      <c r="H23" s="40">
        <v>0</v>
      </c>
      <c r="I23" s="40">
        <v>0</v>
      </c>
      <c r="J23" s="53">
        <f>E23*9</f>
        <v>0</v>
      </c>
      <c r="K23" s="53">
        <f>E23*12</f>
        <v>0</v>
      </c>
      <c r="L23" s="53">
        <f>E23*3</f>
        <v>0</v>
      </c>
      <c r="M23" s="10">
        <f t="shared" si="1"/>
        <v>0</v>
      </c>
    </row>
    <row r="24" spans="2:13" ht="18.5" customHeight="1">
      <c r="B24" s="4"/>
      <c r="C24" s="5" t="s">
        <v>29</v>
      </c>
      <c r="D24" s="5"/>
      <c r="E24" s="10"/>
      <c r="F24" s="10"/>
      <c r="G24" s="9" t="s">
        <v>12</v>
      </c>
      <c r="H24" s="40">
        <v>0</v>
      </c>
      <c r="I24" s="40">
        <f>E24</f>
        <v>0</v>
      </c>
      <c r="J24" s="53">
        <v>0</v>
      </c>
      <c r="K24" s="53">
        <v>0</v>
      </c>
      <c r="L24" s="53">
        <v>0</v>
      </c>
      <c r="M24" s="10">
        <f t="shared" si="1"/>
        <v>0</v>
      </c>
    </row>
    <row r="25" spans="2:13" ht="18.5" customHeight="1">
      <c r="B25" s="4"/>
      <c r="C25" s="5" t="s">
        <v>30</v>
      </c>
      <c r="D25" s="5"/>
      <c r="E25" s="10"/>
      <c r="F25" s="10"/>
      <c r="G25" s="9" t="s">
        <v>31</v>
      </c>
      <c r="H25" s="40">
        <v>0</v>
      </c>
      <c r="I25" s="40">
        <v>0</v>
      </c>
      <c r="J25" s="53">
        <f>E25*2</f>
        <v>0</v>
      </c>
      <c r="K25" s="53">
        <f>E25*2</f>
        <v>0</v>
      </c>
      <c r="L25" s="53">
        <f>E25*2</f>
        <v>0</v>
      </c>
      <c r="M25" s="10">
        <f t="shared" si="1"/>
        <v>0</v>
      </c>
    </row>
    <row r="26" spans="2:13" ht="18.5" customHeight="1">
      <c r="B26" s="4"/>
      <c r="C26" s="5" t="s">
        <v>32</v>
      </c>
      <c r="D26" s="5"/>
      <c r="E26" s="10"/>
      <c r="F26" s="10"/>
      <c r="G26" s="9" t="s">
        <v>12</v>
      </c>
      <c r="H26" s="40">
        <v>0</v>
      </c>
      <c r="I26" s="40">
        <v>0</v>
      </c>
      <c r="J26" s="53">
        <f>E26*9/24</f>
        <v>0</v>
      </c>
      <c r="K26" s="53">
        <f>E26*12/24</f>
        <v>0</v>
      </c>
      <c r="L26" s="53">
        <f>E26*3/24</f>
        <v>0</v>
      </c>
      <c r="M26" s="10">
        <f t="shared" si="1"/>
        <v>0</v>
      </c>
    </row>
    <row r="27" spans="2:13" ht="18.5" customHeight="1">
      <c r="B27" s="4"/>
      <c r="C27" s="5" t="s">
        <v>33</v>
      </c>
      <c r="D27" s="5"/>
      <c r="E27" s="10"/>
      <c r="F27" s="10"/>
      <c r="G27" s="9" t="s">
        <v>12</v>
      </c>
      <c r="H27" s="40">
        <v>0</v>
      </c>
      <c r="I27" s="40">
        <v>0</v>
      </c>
      <c r="J27" s="53">
        <f>E27*9/24</f>
        <v>0</v>
      </c>
      <c r="K27" s="53">
        <f>E27*12/24</f>
        <v>0</v>
      </c>
      <c r="L27" s="53">
        <f>E27*3/24</f>
        <v>0</v>
      </c>
      <c r="M27" s="10">
        <f t="shared" si="1"/>
        <v>0</v>
      </c>
    </row>
    <row r="28" spans="2:13" ht="18.5" customHeight="1">
      <c r="B28" s="11"/>
      <c r="C28" s="12" t="s">
        <v>34</v>
      </c>
      <c r="D28" s="12"/>
      <c r="E28" s="13"/>
      <c r="F28" s="13"/>
      <c r="G28" s="14"/>
      <c r="H28" s="42">
        <f>SUM(H17:H27)</f>
        <v>0</v>
      </c>
      <c r="I28" s="42">
        <f t="shared" ref="I28:L28" si="2">SUM(I17:I27)</f>
        <v>0</v>
      </c>
      <c r="J28" s="42">
        <f t="shared" si="2"/>
        <v>0</v>
      </c>
      <c r="K28" s="42">
        <f t="shared" si="2"/>
        <v>0</v>
      </c>
      <c r="L28" s="42">
        <f t="shared" si="2"/>
        <v>0</v>
      </c>
      <c r="M28" s="42">
        <f>SUM(M17:M27)</f>
        <v>0</v>
      </c>
    </row>
    <row r="29" spans="2:13" ht="18.5" customHeight="1">
      <c r="B29" s="4" t="s">
        <v>35</v>
      </c>
      <c r="C29" s="5"/>
      <c r="D29" s="5"/>
      <c r="E29" s="10"/>
      <c r="F29" s="10"/>
      <c r="G29" s="9"/>
      <c r="H29" s="7"/>
      <c r="I29" s="7"/>
      <c r="J29" s="7"/>
      <c r="K29" s="7"/>
      <c r="L29" s="7"/>
      <c r="M29" s="10"/>
    </row>
    <row r="30" spans="2:13" ht="18.5" customHeight="1">
      <c r="B30" s="4" t="s">
        <v>10</v>
      </c>
      <c r="C30" s="15" t="s">
        <v>36</v>
      </c>
      <c r="D30" s="5"/>
      <c r="E30" s="10"/>
      <c r="F30" s="6">
        <v>1</v>
      </c>
      <c r="G30" s="9" t="s">
        <v>12</v>
      </c>
      <c r="H30" s="40">
        <f>E30</f>
        <v>0</v>
      </c>
      <c r="I30" s="40">
        <v>0</v>
      </c>
      <c r="J30" s="40">
        <v>0</v>
      </c>
      <c r="K30" s="40">
        <v>0</v>
      </c>
      <c r="L30" s="40">
        <v>0</v>
      </c>
      <c r="M30" s="10">
        <f t="shared" ref="M30:M35" si="3">E30*F30</f>
        <v>0</v>
      </c>
    </row>
    <row r="31" spans="2:13" ht="18.5" customHeight="1">
      <c r="B31" s="4"/>
      <c r="C31" s="15" t="s">
        <v>37</v>
      </c>
      <c r="D31" s="5"/>
      <c r="E31" s="10"/>
      <c r="F31" s="6">
        <v>1</v>
      </c>
      <c r="G31" s="9" t="s">
        <v>12</v>
      </c>
      <c r="H31" s="40">
        <f>E31</f>
        <v>0</v>
      </c>
      <c r="I31" s="40">
        <v>0</v>
      </c>
      <c r="J31" s="40">
        <v>0</v>
      </c>
      <c r="K31" s="40">
        <v>0</v>
      </c>
      <c r="L31" s="40">
        <v>0</v>
      </c>
      <c r="M31" s="10">
        <f t="shared" si="3"/>
        <v>0</v>
      </c>
    </row>
    <row r="32" spans="2:13" ht="18.5" customHeight="1">
      <c r="B32" s="4"/>
      <c r="C32" s="15" t="s">
        <v>38</v>
      </c>
      <c r="D32" s="5"/>
      <c r="E32" s="10"/>
      <c r="F32" s="6">
        <v>1</v>
      </c>
      <c r="G32" s="9" t="s">
        <v>12</v>
      </c>
      <c r="H32" s="40">
        <f>E32</f>
        <v>0</v>
      </c>
      <c r="I32" s="40">
        <v>0</v>
      </c>
      <c r="J32" s="40">
        <v>0</v>
      </c>
      <c r="K32" s="40">
        <v>0</v>
      </c>
      <c r="L32" s="40">
        <v>0</v>
      </c>
      <c r="M32" s="10">
        <f t="shared" si="3"/>
        <v>0</v>
      </c>
    </row>
    <row r="33" spans="1:13" ht="18.5" customHeight="1">
      <c r="B33" s="4"/>
      <c r="C33" s="15" t="s">
        <v>39</v>
      </c>
      <c r="D33" s="5"/>
      <c r="E33" s="10"/>
      <c r="F33" s="6">
        <v>1</v>
      </c>
      <c r="G33" s="9" t="s">
        <v>12</v>
      </c>
      <c r="H33" s="40">
        <v>0</v>
      </c>
      <c r="I33" s="40">
        <f>E33</f>
        <v>0</v>
      </c>
      <c r="J33" s="40">
        <v>0</v>
      </c>
      <c r="K33" s="40">
        <v>0</v>
      </c>
      <c r="L33" s="40">
        <v>0</v>
      </c>
      <c r="M33" s="10">
        <f t="shared" si="3"/>
        <v>0</v>
      </c>
    </row>
    <row r="34" spans="1:13" ht="18.5" customHeight="1">
      <c r="B34" s="4"/>
      <c r="C34" s="15" t="s">
        <v>40</v>
      </c>
      <c r="D34" s="5"/>
      <c r="E34" s="10"/>
      <c r="F34" s="6">
        <v>1</v>
      </c>
      <c r="G34" s="9" t="s">
        <v>12</v>
      </c>
      <c r="H34" s="40">
        <v>0</v>
      </c>
      <c r="I34" s="40">
        <f t="shared" ref="I34:I35" si="4">E34</f>
        <v>0</v>
      </c>
      <c r="J34" s="40">
        <v>0</v>
      </c>
      <c r="K34" s="40">
        <v>0</v>
      </c>
      <c r="L34" s="40">
        <v>0</v>
      </c>
      <c r="M34" s="10">
        <f t="shared" si="3"/>
        <v>0</v>
      </c>
    </row>
    <row r="35" spans="1:13" ht="18.5" customHeight="1">
      <c r="B35" s="4"/>
      <c r="C35" s="15" t="s">
        <v>41</v>
      </c>
      <c r="D35" s="5"/>
      <c r="E35" s="10"/>
      <c r="F35" s="6">
        <v>1</v>
      </c>
      <c r="G35" s="9" t="s">
        <v>12</v>
      </c>
      <c r="H35" s="40">
        <v>0</v>
      </c>
      <c r="I35" s="40">
        <f t="shared" si="4"/>
        <v>0</v>
      </c>
      <c r="J35" s="40">
        <v>0</v>
      </c>
      <c r="K35" s="40">
        <v>0</v>
      </c>
      <c r="L35" s="40">
        <v>0</v>
      </c>
      <c r="M35" s="10">
        <f t="shared" si="3"/>
        <v>0</v>
      </c>
    </row>
    <row r="36" spans="1:13" ht="18.5" customHeight="1">
      <c r="B36" s="11"/>
      <c r="C36" s="12" t="s">
        <v>42</v>
      </c>
      <c r="D36" s="12"/>
      <c r="E36" s="13"/>
      <c r="F36" s="13"/>
      <c r="G36" s="14"/>
      <c r="H36" s="42">
        <f>SUM(H30:H35)</f>
        <v>0</v>
      </c>
      <c r="I36" s="42">
        <f>SUM(I30:I35)</f>
        <v>0</v>
      </c>
      <c r="J36" s="42">
        <f>SUM(J30:J35)</f>
        <v>0</v>
      </c>
      <c r="K36" s="42">
        <f t="shared" ref="K36:L36" si="5">SUM(K30:K35)</f>
        <v>0</v>
      </c>
      <c r="L36" s="42">
        <f t="shared" si="5"/>
        <v>0</v>
      </c>
      <c r="M36" s="13">
        <f>SUM(M30:M35)</f>
        <v>0</v>
      </c>
    </row>
    <row r="37" spans="1:13" s="25" customFormat="1" ht="18.5" customHeight="1">
      <c r="A37" s="43"/>
      <c r="B37" s="4" t="s">
        <v>43</v>
      </c>
      <c r="C37" s="5"/>
      <c r="D37" s="5"/>
      <c r="E37" s="6"/>
      <c r="F37" s="6"/>
      <c r="G37" s="7"/>
      <c r="H37" s="7"/>
      <c r="I37" s="7"/>
      <c r="J37" s="7"/>
      <c r="K37" s="7"/>
      <c r="L37" s="7"/>
      <c r="M37" s="6"/>
    </row>
    <row r="38" spans="1:13" s="25" customFormat="1" ht="18.5" customHeight="1">
      <c r="A38" s="43"/>
      <c r="B38" s="4"/>
      <c r="C38" s="5" t="s">
        <v>44</v>
      </c>
      <c r="D38" s="5"/>
      <c r="E38" s="6"/>
      <c r="F38" s="6"/>
      <c r="G38" s="7"/>
      <c r="H38" s="7"/>
      <c r="I38" s="7"/>
      <c r="J38" s="81"/>
      <c r="K38" s="81"/>
      <c r="L38" s="81"/>
      <c r="M38" s="6"/>
    </row>
    <row r="39" spans="1:13" s="25" customFormat="1" ht="18.5" customHeight="1">
      <c r="A39" s="39"/>
      <c r="B39" s="4"/>
      <c r="C39" s="8" t="s">
        <v>45</v>
      </c>
      <c r="D39" s="38" t="s">
        <v>46</v>
      </c>
      <c r="E39" s="6"/>
      <c r="F39" s="6"/>
      <c r="G39" s="9" t="s">
        <v>22</v>
      </c>
      <c r="H39" s="40">
        <v>0</v>
      </c>
      <c r="I39" s="40">
        <v>0</v>
      </c>
      <c r="J39" s="53">
        <f>E39*9</f>
        <v>0</v>
      </c>
      <c r="K39" s="53">
        <f>E39*12</f>
        <v>0</v>
      </c>
      <c r="L39" s="53">
        <f>E39*3</f>
        <v>0</v>
      </c>
      <c r="M39" s="6">
        <f t="shared" ref="M39:M44" si="6">E39*F39</f>
        <v>0</v>
      </c>
    </row>
    <row r="40" spans="1:13" s="25" customFormat="1" ht="18.5" customHeight="1">
      <c r="A40" s="39"/>
      <c r="B40" s="4"/>
      <c r="C40" s="8" t="s">
        <v>47</v>
      </c>
      <c r="D40" s="25" t="s">
        <v>48</v>
      </c>
      <c r="E40" s="6"/>
      <c r="F40" s="6"/>
      <c r="G40" s="9" t="s">
        <v>22</v>
      </c>
      <c r="H40" s="40">
        <v>0</v>
      </c>
      <c r="I40" s="40">
        <v>0</v>
      </c>
      <c r="J40" s="53">
        <f>E40*9</f>
        <v>0</v>
      </c>
      <c r="K40" s="53">
        <f t="shared" ref="K40:K44" si="7">E40*12</f>
        <v>0</v>
      </c>
      <c r="L40" s="53">
        <f>E40*3</f>
        <v>0</v>
      </c>
      <c r="M40" s="6">
        <f t="shared" si="6"/>
        <v>0</v>
      </c>
    </row>
    <row r="41" spans="1:13" s="25" customFormat="1" ht="18.5" customHeight="1">
      <c r="A41" s="39"/>
      <c r="B41" s="4"/>
      <c r="C41" s="8" t="s">
        <v>49</v>
      </c>
      <c r="D41" s="5" t="s">
        <v>50</v>
      </c>
      <c r="E41" s="6"/>
      <c r="F41" s="6"/>
      <c r="G41" s="9" t="s">
        <v>22</v>
      </c>
      <c r="H41" s="40">
        <v>0</v>
      </c>
      <c r="I41" s="40">
        <v>0</v>
      </c>
      <c r="J41" s="53">
        <f>E41*9</f>
        <v>0</v>
      </c>
      <c r="K41" s="53">
        <f t="shared" si="7"/>
        <v>0</v>
      </c>
      <c r="L41" s="53">
        <f>E41*3</f>
        <v>0</v>
      </c>
      <c r="M41" s="6">
        <f t="shared" si="6"/>
        <v>0</v>
      </c>
    </row>
    <row r="42" spans="1:13" s="25" customFormat="1" ht="18.5" customHeight="1">
      <c r="A42" s="39"/>
      <c r="B42" s="4"/>
      <c r="C42" s="8" t="s">
        <v>51</v>
      </c>
      <c r="D42" s="5" t="s">
        <v>52</v>
      </c>
      <c r="E42" s="6"/>
      <c r="F42" s="6"/>
      <c r="G42" s="9" t="s">
        <v>22</v>
      </c>
      <c r="H42" s="40">
        <v>0</v>
      </c>
      <c r="I42" s="40">
        <v>0</v>
      </c>
      <c r="J42" s="53">
        <f>E42*9</f>
        <v>0</v>
      </c>
      <c r="K42" s="53">
        <f t="shared" si="7"/>
        <v>0</v>
      </c>
      <c r="L42" s="53">
        <f>E42*3</f>
        <v>0</v>
      </c>
      <c r="M42" s="6">
        <f t="shared" si="6"/>
        <v>0</v>
      </c>
    </row>
    <row r="43" spans="1:13" s="25" customFormat="1" ht="18.5" customHeight="1">
      <c r="A43" s="39"/>
      <c r="B43" s="4"/>
      <c r="C43" s="8" t="s">
        <v>53</v>
      </c>
      <c r="D43" s="5" t="s">
        <v>54</v>
      </c>
      <c r="E43" s="10"/>
      <c r="F43" s="6"/>
      <c r="G43" s="9" t="s">
        <v>22</v>
      </c>
      <c r="H43" s="40">
        <v>0</v>
      </c>
      <c r="I43" s="40">
        <v>0</v>
      </c>
      <c r="J43" s="53">
        <f>E43*9</f>
        <v>0</v>
      </c>
      <c r="K43" s="53">
        <f t="shared" si="7"/>
        <v>0</v>
      </c>
      <c r="L43" s="53">
        <f>E43*3</f>
        <v>0</v>
      </c>
      <c r="M43" s="6">
        <f t="shared" si="6"/>
        <v>0</v>
      </c>
    </row>
    <row r="44" spans="1:13" s="25" customFormat="1" ht="18.5" customHeight="1">
      <c r="A44" s="39"/>
      <c r="B44" s="4"/>
      <c r="C44" s="8" t="s">
        <v>55</v>
      </c>
      <c r="D44" s="5" t="s">
        <v>56</v>
      </c>
      <c r="E44" s="10"/>
      <c r="F44" s="6"/>
      <c r="G44" s="9" t="s">
        <v>22</v>
      </c>
      <c r="H44" s="40">
        <v>0</v>
      </c>
      <c r="I44" s="40">
        <v>0</v>
      </c>
      <c r="J44" s="53">
        <f>E44*9</f>
        <v>0</v>
      </c>
      <c r="K44" s="53">
        <f t="shared" si="7"/>
        <v>0</v>
      </c>
      <c r="L44" s="53">
        <f>E44*3</f>
        <v>0</v>
      </c>
      <c r="M44" s="6">
        <f t="shared" si="6"/>
        <v>0</v>
      </c>
    </row>
    <row r="45" spans="1:13" ht="18.5" customHeight="1">
      <c r="B45" s="21"/>
      <c r="C45" s="22" t="s">
        <v>57</v>
      </c>
      <c r="D45" s="22"/>
      <c r="E45" s="23"/>
      <c r="F45" s="23"/>
      <c r="G45" s="24"/>
      <c r="H45" s="44">
        <f t="shared" ref="H45:M45" si="8">SUM(H39:H44)</f>
        <v>0</v>
      </c>
      <c r="I45" s="44">
        <f t="shared" si="8"/>
        <v>0</v>
      </c>
      <c r="J45" s="44">
        <f t="shared" si="8"/>
        <v>0</v>
      </c>
      <c r="K45" s="44">
        <f t="shared" si="8"/>
        <v>0</v>
      </c>
      <c r="L45" s="44">
        <f t="shared" si="8"/>
        <v>0</v>
      </c>
      <c r="M45" s="23">
        <f t="shared" si="8"/>
        <v>0</v>
      </c>
    </row>
    <row r="46" spans="1:13" ht="18.5" customHeight="1">
      <c r="B46" s="4"/>
      <c r="C46" s="5" t="s">
        <v>58</v>
      </c>
      <c r="D46" s="5"/>
      <c r="E46" s="6"/>
      <c r="F46" s="6"/>
      <c r="G46" s="9"/>
      <c r="H46" s="40"/>
      <c r="I46" s="40"/>
      <c r="J46" s="40"/>
      <c r="K46" s="40"/>
      <c r="L46" s="40"/>
      <c r="M46" s="6"/>
    </row>
    <row r="47" spans="1:13" ht="18.5" customHeight="1">
      <c r="B47" s="4"/>
      <c r="C47" s="8" t="s">
        <v>45</v>
      </c>
      <c r="D47" s="5" t="s">
        <v>59</v>
      </c>
      <c r="E47" s="10"/>
      <c r="F47" s="10"/>
      <c r="G47" s="9" t="s">
        <v>60</v>
      </c>
      <c r="H47" s="40">
        <v>0</v>
      </c>
      <c r="I47" s="40">
        <v>0</v>
      </c>
      <c r="J47" s="53">
        <f>E47*F47*9/24</f>
        <v>0</v>
      </c>
      <c r="K47" s="53">
        <f>E47*F47*12/24</f>
        <v>0</v>
      </c>
      <c r="L47" s="53">
        <f>E47*F47*3/24</f>
        <v>0</v>
      </c>
      <c r="M47" s="6">
        <f>SUM(H47:L47)</f>
        <v>0</v>
      </c>
    </row>
    <row r="48" spans="1:13" ht="18.5" customHeight="1">
      <c r="B48" s="4"/>
      <c r="C48" s="8" t="s">
        <v>47</v>
      </c>
      <c r="D48" s="5" t="s">
        <v>61</v>
      </c>
      <c r="E48" s="10"/>
      <c r="F48" s="10"/>
      <c r="G48" s="9" t="s">
        <v>62</v>
      </c>
      <c r="H48" s="40">
        <v>0</v>
      </c>
      <c r="I48" s="40">
        <v>0</v>
      </c>
      <c r="J48" s="53">
        <f>E48*F48*9/24</f>
        <v>0</v>
      </c>
      <c r="K48" s="53">
        <f t="shared" ref="K48:K51" si="9">E48*F48*12/24</f>
        <v>0</v>
      </c>
      <c r="L48" s="53">
        <f>E48*F48*3/24</f>
        <v>0</v>
      </c>
      <c r="M48" s="6">
        <f t="shared" ref="M48:M51" si="10">SUM(H48:L48)</f>
        <v>0</v>
      </c>
    </row>
    <row r="49" spans="2:13" ht="18.5" customHeight="1">
      <c r="B49" s="4"/>
      <c r="C49" s="8" t="s">
        <v>49</v>
      </c>
      <c r="D49" s="5" t="s">
        <v>63</v>
      </c>
      <c r="E49" s="10"/>
      <c r="F49" s="10"/>
      <c r="G49" s="9" t="s">
        <v>62</v>
      </c>
      <c r="H49" s="40">
        <v>0</v>
      </c>
      <c r="I49" s="40">
        <v>0</v>
      </c>
      <c r="J49" s="53">
        <f>E49*F49*9/24</f>
        <v>0</v>
      </c>
      <c r="K49" s="53">
        <f t="shared" si="9"/>
        <v>0</v>
      </c>
      <c r="L49" s="53">
        <f>E49*F49*3/24</f>
        <v>0</v>
      </c>
      <c r="M49" s="6">
        <f t="shared" si="10"/>
        <v>0</v>
      </c>
    </row>
    <row r="50" spans="2:13" ht="18.5" customHeight="1">
      <c r="B50" s="4"/>
      <c r="C50" s="8" t="s">
        <v>51</v>
      </c>
      <c r="D50" s="5" t="s">
        <v>64</v>
      </c>
      <c r="E50" s="10"/>
      <c r="F50" s="10"/>
      <c r="G50" s="9" t="s">
        <v>62</v>
      </c>
      <c r="H50" s="40">
        <v>0</v>
      </c>
      <c r="I50" s="40">
        <v>0</v>
      </c>
      <c r="J50" s="53">
        <f>E50*F50*9/24</f>
        <v>0</v>
      </c>
      <c r="K50" s="53">
        <f t="shared" si="9"/>
        <v>0</v>
      </c>
      <c r="L50" s="53">
        <f>E50*F50*3/24</f>
        <v>0</v>
      </c>
      <c r="M50" s="6">
        <f t="shared" si="10"/>
        <v>0</v>
      </c>
    </row>
    <row r="51" spans="2:13" ht="18.5" customHeight="1">
      <c r="B51" s="4"/>
      <c r="C51" s="8" t="s">
        <v>53</v>
      </c>
      <c r="D51" s="5" t="s">
        <v>65</v>
      </c>
      <c r="E51" s="10"/>
      <c r="F51" s="10"/>
      <c r="G51" s="9" t="s">
        <v>66</v>
      </c>
      <c r="H51" s="40">
        <v>0</v>
      </c>
      <c r="I51" s="40">
        <v>0</v>
      </c>
      <c r="J51" s="53">
        <f>E51*F51*9/24</f>
        <v>0</v>
      </c>
      <c r="K51" s="53">
        <f t="shared" si="9"/>
        <v>0</v>
      </c>
      <c r="L51" s="53">
        <f>E51*F51*3/24</f>
        <v>0</v>
      </c>
      <c r="M51" s="6">
        <f t="shared" si="10"/>
        <v>0</v>
      </c>
    </row>
    <row r="52" spans="2:13" ht="18.5" customHeight="1">
      <c r="B52" s="21"/>
      <c r="C52" s="22" t="s">
        <v>57</v>
      </c>
      <c r="D52" s="22"/>
      <c r="E52" s="23"/>
      <c r="F52" s="23"/>
      <c r="G52" s="24"/>
      <c r="H52" s="44">
        <f>SUM(H47:H51)</f>
        <v>0</v>
      </c>
      <c r="I52" s="44">
        <f t="shared" ref="I52:L52" si="11">SUM(I47:I51)</f>
        <v>0</v>
      </c>
      <c r="J52" s="44">
        <f t="shared" si="11"/>
        <v>0</v>
      </c>
      <c r="K52" s="44">
        <f t="shared" si="11"/>
        <v>0</v>
      </c>
      <c r="L52" s="44">
        <f t="shared" si="11"/>
        <v>0</v>
      </c>
      <c r="M52" s="23">
        <f>SUM(M47:M51)</f>
        <v>0</v>
      </c>
    </row>
    <row r="53" spans="2:13" ht="18.5" customHeight="1">
      <c r="B53" s="4"/>
      <c r="C53" s="5" t="s">
        <v>67</v>
      </c>
      <c r="D53" s="5"/>
      <c r="E53" s="6"/>
      <c r="F53" s="6"/>
      <c r="G53" s="9"/>
      <c r="H53" s="40"/>
      <c r="I53" s="40"/>
      <c r="J53" s="40"/>
      <c r="K53" s="40"/>
      <c r="L53" s="40"/>
      <c r="M53" s="6"/>
    </row>
    <row r="54" spans="2:13" ht="18.5" customHeight="1">
      <c r="B54" s="4"/>
      <c r="C54" s="8" t="s">
        <v>45</v>
      </c>
      <c r="D54" s="5" t="s">
        <v>59</v>
      </c>
      <c r="E54" s="10"/>
      <c r="F54" s="10"/>
      <c r="G54" s="9" t="s">
        <v>60</v>
      </c>
      <c r="H54" s="40">
        <v>0</v>
      </c>
      <c r="I54" s="40">
        <v>0</v>
      </c>
      <c r="J54" s="53">
        <f>E54*F54*9/24</f>
        <v>0</v>
      </c>
      <c r="K54" s="53">
        <f t="shared" ref="K54:K57" si="12">E54*F54*12/24</f>
        <v>0</v>
      </c>
      <c r="L54" s="53">
        <f>E54*F54*3/24</f>
        <v>0</v>
      </c>
      <c r="M54" s="6">
        <f>SUM(H54:L54)</f>
        <v>0</v>
      </c>
    </row>
    <row r="55" spans="2:13" ht="18.5" customHeight="1">
      <c r="B55" s="4"/>
      <c r="C55" s="8" t="s">
        <v>47</v>
      </c>
      <c r="D55" s="5" t="s">
        <v>61</v>
      </c>
      <c r="E55" s="10"/>
      <c r="F55" s="10"/>
      <c r="G55" s="9" t="s">
        <v>62</v>
      </c>
      <c r="H55" s="40">
        <v>0</v>
      </c>
      <c r="I55" s="40">
        <v>0</v>
      </c>
      <c r="J55" s="53">
        <f>E55*F55*9/24</f>
        <v>0</v>
      </c>
      <c r="K55" s="53">
        <f t="shared" si="12"/>
        <v>0</v>
      </c>
      <c r="L55" s="53">
        <f>E55*F55*3/24</f>
        <v>0</v>
      </c>
      <c r="M55" s="6">
        <f t="shared" ref="M55:M57" si="13">SUM(H55:L55)</f>
        <v>0</v>
      </c>
    </row>
    <row r="56" spans="2:13" ht="18.5" customHeight="1">
      <c r="B56" s="4"/>
      <c r="C56" s="8" t="s">
        <v>49</v>
      </c>
      <c r="D56" s="5" t="s">
        <v>64</v>
      </c>
      <c r="E56" s="10"/>
      <c r="F56" s="10"/>
      <c r="G56" s="9" t="s">
        <v>62</v>
      </c>
      <c r="H56" s="40">
        <v>0</v>
      </c>
      <c r="I56" s="40">
        <v>0</v>
      </c>
      <c r="J56" s="53">
        <f>E56*F56*9/24</f>
        <v>0</v>
      </c>
      <c r="K56" s="53">
        <f t="shared" si="12"/>
        <v>0</v>
      </c>
      <c r="L56" s="53">
        <f>E56*F56*3/24</f>
        <v>0</v>
      </c>
      <c r="M56" s="6">
        <f t="shared" si="13"/>
        <v>0</v>
      </c>
    </row>
    <row r="57" spans="2:13" ht="18.5" customHeight="1">
      <c r="B57" s="4"/>
      <c r="C57" s="8" t="s">
        <v>51</v>
      </c>
      <c r="D57" s="5" t="s">
        <v>68</v>
      </c>
      <c r="E57" s="10"/>
      <c r="F57" s="10"/>
      <c r="G57" s="9" t="s">
        <v>66</v>
      </c>
      <c r="H57" s="40">
        <v>0</v>
      </c>
      <c r="I57" s="40">
        <v>0</v>
      </c>
      <c r="J57" s="53">
        <f>E57*F57*9/24</f>
        <v>0</v>
      </c>
      <c r="K57" s="53">
        <f t="shared" si="12"/>
        <v>0</v>
      </c>
      <c r="L57" s="53">
        <f>E57*F57*3/24</f>
        <v>0</v>
      </c>
      <c r="M57" s="6">
        <f t="shared" si="13"/>
        <v>0</v>
      </c>
    </row>
    <row r="58" spans="2:13" ht="18.5" customHeight="1">
      <c r="B58" s="21"/>
      <c r="C58" s="22" t="s">
        <v>57</v>
      </c>
      <c r="D58" s="22"/>
      <c r="E58" s="23"/>
      <c r="F58" s="23"/>
      <c r="G58" s="24"/>
      <c r="H58" s="44">
        <f>SUM(H54:H57)</f>
        <v>0</v>
      </c>
      <c r="I58" s="44">
        <f t="shared" ref="I58:L58" si="14">SUM(I54:I57)</f>
        <v>0</v>
      </c>
      <c r="J58" s="44">
        <f t="shared" si="14"/>
        <v>0</v>
      </c>
      <c r="K58" s="44">
        <f t="shared" si="14"/>
        <v>0</v>
      </c>
      <c r="L58" s="44">
        <f t="shared" si="14"/>
        <v>0</v>
      </c>
      <c r="M58" s="23">
        <f>SUM(M54:M57)</f>
        <v>0</v>
      </c>
    </row>
    <row r="59" spans="2:13" ht="18.5" customHeight="1">
      <c r="B59" s="4"/>
      <c r="C59" s="5" t="s">
        <v>69</v>
      </c>
      <c r="D59" s="5"/>
      <c r="E59" s="33"/>
      <c r="F59" s="33"/>
      <c r="G59" s="34"/>
      <c r="H59" s="45"/>
      <c r="I59" s="45"/>
      <c r="J59" s="45"/>
      <c r="K59" s="45"/>
      <c r="L59" s="45"/>
      <c r="M59" s="6"/>
    </row>
    <row r="60" spans="2:13" ht="18.5" customHeight="1">
      <c r="B60" s="4"/>
      <c r="C60" s="8" t="s">
        <v>45</v>
      </c>
      <c r="D60" s="5" t="s">
        <v>70</v>
      </c>
      <c r="E60" s="10"/>
      <c r="F60" s="10"/>
      <c r="G60" s="9" t="s">
        <v>22</v>
      </c>
      <c r="H60" s="40">
        <v>0</v>
      </c>
      <c r="I60" s="40">
        <v>0</v>
      </c>
      <c r="J60" s="53">
        <f>E60*F60*9/24</f>
        <v>0</v>
      </c>
      <c r="K60" s="53">
        <f t="shared" ref="K60" si="15">E60*F60*12/24</f>
        <v>0</v>
      </c>
      <c r="L60" s="53">
        <f>E60*F60*3/24</f>
        <v>0</v>
      </c>
      <c r="M60" s="6">
        <f>SUM(H60:L60)</f>
        <v>0</v>
      </c>
    </row>
    <row r="61" spans="2:13" ht="18.5" customHeight="1">
      <c r="B61" s="21"/>
      <c r="C61" s="22" t="s">
        <v>57</v>
      </c>
      <c r="D61" s="22"/>
      <c r="E61" s="23"/>
      <c r="F61" s="23"/>
      <c r="G61" s="24"/>
      <c r="H61" s="44">
        <f>H60</f>
        <v>0</v>
      </c>
      <c r="I61" s="44">
        <f t="shared" ref="I61:L61" si="16">I60</f>
        <v>0</v>
      </c>
      <c r="J61" s="44">
        <f t="shared" si="16"/>
        <v>0</v>
      </c>
      <c r="K61" s="44">
        <f t="shared" si="16"/>
        <v>0</v>
      </c>
      <c r="L61" s="44">
        <f t="shared" si="16"/>
        <v>0</v>
      </c>
      <c r="M61" s="23">
        <f>SUM(M60)</f>
        <v>0</v>
      </c>
    </row>
    <row r="62" spans="2:13" ht="18.5" customHeight="1">
      <c r="B62" s="11"/>
      <c r="C62" s="12" t="s">
        <v>71</v>
      </c>
      <c r="D62" s="12"/>
      <c r="E62" s="13"/>
      <c r="F62" s="13"/>
      <c r="G62" s="14"/>
      <c r="H62" s="42">
        <f>H45+H52+H58+H61</f>
        <v>0</v>
      </c>
      <c r="I62" s="42">
        <f t="shared" ref="I62:L62" si="17">I45+I52+I58+I61</f>
        <v>0</v>
      </c>
      <c r="J62" s="42">
        <f t="shared" si="17"/>
        <v>0</v>
      </c>
      <c r="K62" s="42">
        <f t="shared" si="17"/>
        <v>0</v>
      </c>
      <c r="L62" s="42">
        <f t="shared" si="17"/>
        <v>0</v>
      </c>
      <c r="M62" s="13">
        <f>M45+M52+M61+M58</f>
        <v>0</v>
      </c>
    </row>
    <row r="63" spans="2:13" ht="18.5" customHeight="1">
      <c r="B63" s="4" t="s">
        <v>72</v>
      </c>
      <c r="C63" s="5"/>
      <c r="D63" s="5"/>
      <c r="E63" s="10"/>
      <c r="F63" s="10"/>
      <c r="G63" s="9"/>
      <c r="H63" s="40"/>
      <c r="I63" s="40"/>
      <c r="J63" s="40"/>
      <c r="K63" s="40"/>
      <c r="L63" s="40"/>
      <c r="M63" s="10"/>
    </row>
    <row r="64" spans="2:13" ht="18.5" customHeight="1">
      <c r="B64" s="4"/>
      <c r="C64" s="15" t="s">
        <v>73</v>
      </c>
      <c r="D64" s="5"/>
      <c r="E64" s="10"/>
      <c r="F64" s="6">
        <v>1</v>
      </c>
      <c r="G64" s="9" t="s">
        <v>12</v>
      </c>
      <c r="H64" s="40">
        <v>0</v>
      </c>
      <c r="I64" s="40">
        <v>0</v>
      </c>
      <c r="J64" s="53">
        <f>E64*F64*9/24</f>
        <v>0</v>
      </c>
      <c r="K64" s="53">
        <f t="shared" ref="K64" si="18">E64*F64*12/24</f>
        <v>0</v>
      </c>
      <c r="L64" s="53">
        <f>E64*F64*3/24</f>
        <v>0</v>
      </c>
      <c r="M64" s="10">
        <f>SUM(H64:L64)</f>
        <v>0</v>
      </c>
    </row>
    <row r="65" spans="2:13" ht="18.5" customHeight="1">
      <c r="B65" s="11"/>
      <c r="C65" s="12" t="s">
        <v>74</v>
      </c>
      <c r="D65" s="12"/>
      <c r="E65" s="13"/>
      <c r="F65" s="13"/>
      <c r="G65" s="14"/>
      <c r="H65" s="42">
        <f>H64</f>
        <v>0</v>
      </c>
      <c r="I65" s="42">
        <f t="shared" ref="I65:L65" si="19">I64</f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13">
        <f>SUM(M64:M64)</f>
        <v>0</v>
      </c>
    </row>
    <row r="66" spans="2:13" ht="18.5" customHeight="1">
      <c r="B66" s="28"/>
      <c r="C66" s="29" t="s">
        <v>75</v>
      </c>
      <c r="D66" s="29"/>
      <c r="E66" s="30"/>
      <c r="F66" s="30"/>
      <c r="G66" s="31"/>
      <c r="H66" s="46">
        <f t="shared" ref="H66:M66" si="20">H15+H28+H36+H62+H65</f>
        <v>0</v>
      </c>
      <c r="I66" s="46">
        <f t="shared" si="20"/>
        <v>0</v>
      </c>
      <c r="J66" s="46">
        <f t="shared" si="20"/>
        <v>0</v>
      </c>
      <c r="K66" s="46">
        <f t="shared" si="20"/>
        <v>0</v>
      </c>
      <c r="L66" s="46">
        <f t="shared" si="20"/>
        <v>0</v>
      </c>
      <c r="M66" s="30">
        <f t="shared" si="20"/>
        <v>0</v>
      </c>
    </row>
    <row r="67" spans="2:13" ht="18.5" customHeight="1">
      <c r="B67" s="26"/>
      <c r="C67" s="27" t="s">
        <v>76</v>
      </c>
      <c r="D67" s="26"/>
      <c r="E67" s="32"/>
      <c r="F67" s="32"/>
      <c r="G67" s="32"/>
      <c r="H67" s="47">
        <f t="shared" ref="H67:M67" si="21">H66*0.1</f>
        <v>0</v>
      </c>
      <c r="I67" s="47">
        <f t="shared" si="21"/>
        <v>0</v>
      </c>
      <c r="J67" s="47">
        <f t="shared" si="21"/>
        <v>0</v>
      </c>
      <c r="K67" s="47">
        <f t="shared" si="21"/>
        <v>0</v>
      </c>
      <c r="L67" s="47">
        <f t="shared" si="21"/>
        <v>0</v>
      </c>
      <c r="M67" s="30">
        <f t="shared" si="21"/>
        <v>0</v>
      </c>
    </row>
    <row r="68" spans="2:13" ht="18.5" customHeight="1">
      <c r="B68" s="16"/>
      <c r="C68" s="17" t="s">
        <v>77</v>
      </c>
      <c r="D68" s="17"/>
      <c r="E68" s="18"/>
      <c r="F68" s="18"/>
      <c r="G68" s="19"/>
      <c r="H68" s="48">
        <f>SUM(H66:H67)</f>
        <v>0</v>
      </c>
      <c r="I68" s="48">
        <f>SUM(I66:I67)</f>
        <v>0</v>
      </c>
      <c r="J68" s="48">
        <f>SUM(J66:J67)</f>
        <v>0</v>
      </c>
      <c r="K68" s="48">
        <f>SUM(K66:K67)</f>
        <v>0</v>
      </c>
      <c r="L68" s="48">
        <f>SUM(L66:L67)</f>
        <v>0</v>
      </c>
      <c r="M68" s="18">
        <f>M66+M67</f>
        <v>0</v>
      </c>
    </row>
    <row r="69" spans="2:13" ht="18.5" customHeight="1">
      <c r="I69" s="54">
        <f>I68+J68</f>
        <v>0</v>
      </c>
      <c r="J69" s="55"/>
    </row>
    <row r="70" spans="2:13" hidden="1">
      <c r="J70" s="49">
        <f>I66+J66</f>
        <v>0</v>
      </c>
    </row>
    <row r="71" spans="2:13" hidden="1"/>
    <row r="72" spans="2:13" hidden="1">
      <c r="G72" s="39" t="s">
        <v>9</v>
      </c>
      <c r="H72" s="49">
        <f>H9+H11+H12+H13+H14+H17+H24+H30+H31+H32+H33+H34+H35</f>
        <v>0</v>
      </c>
      <c r="I72" s="49">
        <f t="shared" ref="I72:L72" si="22">I9+I11+I12+I13+I14+I17+I24+I30+I31+I32+I33+I34+I35</f>
        <v>0</v>
      </c>
      <c r="J72" s="49">
        <f t="shared" si="22"/>
        <v>0</v>
      </c>
      <c r="K72" s="49">
        <f t="shared" si="22"/>
        <v>0</v>
      </c>
      <c r="L72" s="49">
        <f t="shared" si="22"/>
        <v>0</v>
      </c>
    </row>
    <row r="73" spans="2:13" hidden="1">
      <c r="G73" s="39" t="s">
        <v>78</v>
      </c>
      <c r="H73" s="49">
        <f>H10</f>
        <v>0</v>
      </c>
      <c r="I73" s="49">
        <f t="shared" ref="I73:L73" si="23">I10</f>
        <v>0</v>
      </c>
      <c r="J73" s="49">
        <f t="shared" si="23"/>
        <v>0</v>
      </c>
      <c r="K73" s="49">
        <f t="shared" si="23"/>
        <v>0</v>
      </c>
      <c r="L73" s="49">
        <f t="shared" si="23"/>
        <v>0</v>
      </c>
    </row>
    <row r="74" spans="2:13" hidden="1">
      <c r="G74" s="39" t="s">
        <v>79</v>
      </c>
      <c r="H74" s="49">
        <f t="shared" ref="H74" si="24">H18+H19+H21+H22+H23+H24+H26+H27+H25+H39+H40+H64</f>
        <v>0</v>
      </c>
      <c r="I74" s="49"/>
      <c r="J74" s="49">
        <f>J18+J19+J21+J22+J23+J26+J27+J25+J39+J40+J64</f>
        <v>0</v>
      </c>
      <c r="K74" s="49">
        <f t="shared" ref="K74:L74" si="25">K18+K19+K21+K22+K23+K26+K27+K25+K39+K40+K64</f>
        <v>0</v>
      </c>
      <c r="L74" s="49">
        <f t="shared" si="25"/>
        <v>0</v>
      </c>
    </row>
    <row r="75" spans="2:13" hidden="1">
      <c r="G75" s="39" t="s">
        <v>80</v>
      </c>
      <c r="H75" s="49">
        <f t="shared" ref="H75" si="26">H20+H41+H42+H43+H44+H47+H48+H49+H50+H51+H54+H55+H56+H57+H60</f>
        <v>0</v>
      </c>
      <c r="I75" s="49">
        <f>I20+I41+I42+I43+I44+I47+I48+I49+I50+I51+I54+I55+I56+I57+I60</f>
        <v>0</v>
      </c>
      <c r="J75" s="49">
        <f t="shared" ref="J75:K75" si="27">J20+J41+J42+J43+J44+J47+J48+J49+J50+J51+J54+J55+J56+J57+J60</f>
        <v>0</v>
      </c>
      <c r="K75" s="49">
        <f t="shared" si="27"/>
        <v>0</v>
      </c>
      <c r="L75" s="49">
        <f>L20+L41+L42+L43+L44+L47+L48+L49+L50+L51+L54+L55+L56+L57+L60</f>
        <v>0</v>
      </c>
    </row>
    <row r="76" spans="2:13" hidden="1">
      <c r="H76" s="49">
        <f>SUM(H72:H75)</f>
        <v>0</v>
      </c>
      <c r="I76" s="49">
        <f>SUM(I72:I75)</f>
        <v>0</v>
      </c>
      <c r="J76" s="49">
        <f t="shared" ref="J76:L76" si="28">SUM(J72:J75)</f>
        <v>0</v>
      </c>
      <c r="K76" s="49">
        <f t="shared" si="28"/>
        <v>0</v>
      </c>
      <c r="L76" s="49">
        <f t="shared" si="28"/>
        <v>0</v>
      </c>
      <c r="M76" s="49">
        <f>SUM(H76:L76)</f>
        <v>0</v>
      </c>
    </row>
  </sheetData>
  <mergeCells count="11">
    <mergeCell ref="I69:J69"/>
    <mergeCell ref="B2:M2"/>
    <mergeCell ref="B5:D7"/>
    <mergeCell ref="E5:M5"/>
    <mergeCell ref="E6:E7"/>
    <mergeCell ref="F6:G7"/>
    <mergeCell ref="H6:H7"/>
    <mergeCell ref="I6:J6"/>
    <mergeCell ref="K6:K7"/>
    <mergeCell ref="L6:L7"/>
    <mergeCell ref="M6:M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ignoredErrors>
    <ignoredError sqref="J20: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BreakPreview" zoomScale="115" zoomScaleNormal="85" zoomScaleSheetLayoutView="115" workbookViewId="0">
      <selection activeCell="G2" sqref="G2"/>
    </sheetView>
  </sheetViews>
  <sheetFormatPr defaultRowHeight="13"/>
  <cols>
    <col min="3" max="3" width="49" customWidth="1"/>
    <col min="4" max="4" width="11" bestFit="1" customWidth="1"/>
    <col min="5" max="5" width="9.08984375" bestFit="1" customWidth="1"/>
    <col min="6" max="6" width="9.90625" customWidth="1"/>
    <col min="7" max="7" width="12" customWidth="1"/>
  </cols>
  <sheetData>
    <row r="1" spans="1:7" ht="30" customHeight="1">
      <c r="A1" s="56" t="s">
        <v>1</v>
      </c>
      <c r="B1" s="56"/>
      <c r="C1" s="56"/>
      <c r="D1" s="56"/>
      <c r="E1" s="56"/>
      <c r="F1" s="56"/>
      <c r="G1" s="56"/>
    </row>
    <row r="2" spans="1:7">
      <c r="A2" t="s">
        <v>89</v>
      </c>
    </row>
    <row r="3" spans="1:7">
      <c r="A3" s="1"/>
      <c r="B3" s="1"/>
      <c r="C3" s="1"/>
      <c r="D3" s="79" t="s">
        <v>81</v>
      </c>
      <c r="E3" s="79"/>
      <c r="F3" s="79"/>
      <c r="G3" s="79"/>
    </row>
    <row r="4" spans="1:7">
      <c r="A4" s="2"/>
      <c r="B4" s="2"/>
      <c r="C4" s="3"/>
      <c r="D4" s="20" t="s">
        <v>4</v>
      </c>
      <c r="E4" s="80" t="s">
        <v>5</v>
      </c>
      <c r="F4" s="80"/>
      <c r="G4" s="20" t="s">
        <v>82</v>
      </c>
    </row>
    <row r="5" spans="1:7">
      <c r="A5" s="4" t="s">
        <v>8</v>
      </c>
      <c r="B5" s="5"/>
      <c r="C5" s="5"/>
      <c r="D5" s="10"/>
      <c r="E5" s="10"/>
      <c r="F5" s="9"/>
      <c r="G5" s="10"/>
    </row>
    <row r="6" spans="1:7">
      <c r="A6" s="4" t="s">
        <v>10</v>
      </c>
      <c r="B6" s="15" t="s">
        <v>11</v>
      </c>
      <c r="C6" s="5"/>
      <c r="D6" s="10"/>
      <c r="E6" s="6">
        <v>1</v>
      </c>
      <c r="F6" s="9" t="s">
        <v>12</v>
      </c>
      <c r="G6" s="10">
        <f t="shared" ref="G6:G11" si="0">D6*E6</f>
        <v>0</v>
      </c>
    </row>
    <row r="7" spans="1:7">
      <c r="A7" s="4"/>
      <c r="B7" s="15" t="s">
        <v>83</v>
      </c>
      <c r="C7" s="5"/>
      <c r="D7" s="10"/>
      <c r="E7" s="6">
        <v>1</v>
      </c>
      <c r="F7" s="9" t="s">
        <v>12</v>
      </c>
      <c r="G7" s="10">
        <f t="shared" si="0"/>
        <v>0</v>
      </c>
    </row>
    <row r="8" spans="1:7">
      <c r="A8" s="4"/>
      <c r="B8" s="15" t="s">
        <v>14</v>
      </c>
      <c r="C8" s="5"/>
      <c r="D8" s="10"/>
      <c r="E8" s="6">
        <v>1</v>
      </c>
      <c r="F8" s="9" t="s">
        <v>12</v>
      </c>
      <c r="G8" s="10">
        <f t="shared" si="0"/>
        <v>0</v>
      </c>
    </row>
    <row r="9" spans="1:7">
      <c r="A9" s="4"/>
      <c r="B9" s="15" t="s">
        <v>15</v>
      </c>
      <c r="C9" s="5"/>
      <c r="D9" s="10"/>
      <c r="E9" s="6">
        <v>1</v>
      </c>
      <c r="F9" s="9" t="s">
        <v>12</v>
      </c>
      <c r="G9" s="10">
        <f t="shared" si="0"/>
        <v>0</v>
      </c>
    </row>
    <row r="10" spans="1:7">
      <c r="A10" s="4"/>
      <c r="B10" s="15" t="s">
        <v>16</v>
      </c>
      <c r="C10" s="5"/>
      <c r="D10" s="10"/>
      <c r="E10" s="6">
        <v>1</v>
      </c>
      <c r="F10" s="9" t="s">
        <v>12</v>
      </c>
      <c r="G10" s="10">
        <f t="shared" si="0"/>
        <v>0</v>
      </c>
    </row>
    <row r="11" spans="1:7">
      <c r="A11" s="4"/>
      <c r="B11" s="15" t="s">
        <v>17</v>
      </c>
      <c r="C11" s="5"/>
      <c r="D11" s="10"/>
      <c r="E11" s="6">
        <v>1</v>
      </c>
      <c r="F11" s="9" t="s">
        <v>12</v>
      </c>
      <c r="G11" s="10">
        <f t="shared" si="0"/>
        <v>0</v>
      </c>
    </row>
    <row r="12" spans="1:7">
      <c r="A12" s="11"/>
      <c r="B12" s="12" t="s">
        <v>18</v>
      </c>
      <c r="C12" s="12"/>
      <c r="D12" s="13"/>
      <c r="E12" s="13"/>
      <c r="F12" s="14"/>
      <c r="G12" s="13">
        <f>SUM(G6:G11)</f>
        <v>0</v>
      </c>
    </row>
    <row r="13" spans="1:7">
      <c r="A13" s="4" t="s">
        <v>19</v>
      </c>
      <c r="B13" s="5"/>
      <c r="C13" s="5"/>
      <c r="D13" s="10"/>
      <c r="E13" s="10"/>
      <c r="F13" s="9"/>
      <c r="G13" s="10"/>
    </row>
    <row r="14" spans="1:7">
      <c r="A14" s="4"/>
      <c r="B14" s="5" t="s">
        <v>20</v>
      </c>
      <c r="C14" s="5"/>
      <c r="D14" s="10"/>
      <c r="E14" s="6"/>
      <c r="F14" s="9" t="s">
        <v>12</v>
      </c>
      <c r="G14" s="10">
        <f t="shared" ref="G14:G20" si="1">D14*E14</f>
        <v>0</v>
      </c>
    </row>
    <row r="15" spans="1:7">
      <c r="A15" s="4"/>
      <c r="B15" s="5" t="s">
        <v>21</v>
      </c>
      <c r="C15" s="5"/>
      <c r="D15" s="10"/>
      <c r="E15" s="10"/>
      <c r="F15" s="9" t="s">
        <v>22</v>
      </c>
      <c r="G15" s="10">
        <f>D15*E15</f>
        <v>0</v>
      </c>
    </row>
    <row r="16" spans="1:7">
      <c r="A16" s="4"/>
      <c r="B16" s="5" t="s">
        <v>23</v>
      </c>
      <c r="C16" s="5"/>
      <c r="D16" s="10"/>
      <c r="E16" s="6"/>
      <c r="F16" s="9" t="s">
        <v>24</v>
      </c>
      <c r="G16" s="10">
        <f t="shared" si="1"/>
        <v>0</v>
      </c>
    </row>
    <row r="17" spans="1:7">
      <c r="A17" s="4"/>
      <c r="B17" s="5" t="s">
        <v>25</v>
      </c>
      <c r="C17" s="5"/>
      <c r="D17" s="10"/>
      <c r="E17" s="10"/>
      <c r="F17" s="9" t="s">
        <v>22</v>
      </c>
      <c r="G17" s="10">
        <f t="shared" si="1"/>
        <v>0</v>
      </c>
    </row>
    <row r="18" spans="1:7">
      <c r="A18" s="4"/>
      <c r="B18" s="5" t="s">
        <v>26</v>
      </c>
      <c r="C18" s="5"/>
      <c r="D18" s="10"/>
      <c r="E18" s="6"/>
      <c r="F18" s="9" t="s">
        <v>24</v>
      </c>
      <c r="G18" s="10">
        <f t="shared" si="1"/>
        <v>0</v>
      </c>
    </row>
    <row r="19" spans="1:7">
      <c r="A19" s="4"/>
      <c r="B19" s="5" t="s">
        <v>27</v>
      </c>
      <c r="C19" s="5"/>
      <c r="D19" s="10"/>
      <c r="E19" s="6"/>
      <c r="F19" s="9" t="s">
        <v>12</v>
      </c>
      <c r="G19" s="10">
        <f t="shared" si="1"/>
        <v>0</v>
      </c>
    </row>
    <row r="20" spans="1:7">
      <c r="A20" s="4"/>
      <c r="B20" s="5" t="s">
        <v>28</v>
      </c>
      <c r="C20" s="5"/>
      <c r="D20" s="6"/>
      <c r="E20" s="6"/>
      <c r="F20" s="9" t="s">
        <v>24</v>
      </c>
      <c r="G20" s="10">
        <f t="shared" si="1"/>
        <v>0</v>
      </c>
    </row>
    <row r="21" spans="1:7">
      <c r="A21" s="4"/>
      <c r="B21" s="5" t="s">
        <v>29</v>
      </c>
      <c r="C21" s="5"/>
      <c r="D21" s="10"/>
      <c r="E21" s="10"/>
      <c r="F21" s="9" t="s">
        <v>12</v>
      </c>
      <c r="G21" s="10">
        <f t="shared" ref="G21:G24" si="2">D21*E21</f>
        <v>0</v>
      </c>
    </row>
    <row r="22" spans="1:7">
      <c r="A22" s="4"/>
      <c r="B22" s="5" t="s">
        <v>30</v>
      </c>
      <c r="C22" s="5"/>
      <c r="D22" s="10"/>
      <c r="E22" s="10"/>
      <c r="F22" s="9" t="s">
        <v>31</v>
      </c>
      <c r="G22" s="10">
        <f t="shared" si="2"/>
        <v>0</v>
      </c>
    </row>
    <row r="23" spans="1:7">
      <c r="A23" s="4"/>
      <c r="B23" s="5" t="s">
        <v>32</v>
      </c>
      <c r="C23" s="5"/>
      <c r="D23" s="10"/>
      <c r="E23" s="10"/>
      <c r="F23" s="9" t="s">
        <v>12</v>
      </c>
      <c r="G23" s="10">
        <f t="shared" si="2"/>
        <v>0</v>
      </c>
    </row>
    <row r="24" spans="1:7">
      <c r="A24" s="4"/>
      <c r="B24" s="5" t="s">
        <v>33</v>
      </c>
      <c r="C24" s="5"/>
      <c r="D24" s="10"/>
      <c r="E24" s="10"/>
      <c r="F24" s="9" t="s">
        <v>12</v>
      </c>
      <c r="G24" s="10">
        <f t="shared" si="2"/>
        <v>0</v>
      </c>
    </row>
    <row r="25" spans="1:7">
      <c r="A25" s="11"/>
      <c r="B25" s="12" t="s">
        <v>34</v>
      </c>
      <c r="C25" s="12"/>
      <c r="D25" s="13"/>
      <c r="E25" s="13"/>
      <c r="F25" s="14"/>
      <c r="G25" s="13">
        <f>SUM(G14:G24)</f>
        <v>0</v>
      </c>
    </row>
    <row r="26" spans="1:7">
      <c r="A26" s="4" t="s">
        <v>35</v>
      </c>
      <c r="B26" s="5"/>
      <c r="C26" s="5"/>
      <c r="D26" s="10"/>
      <c r="E26" s="10"/>
      <c r="F26" s="9"/>
      <c r="G26" s="10"/>
    </row>
    <row r="27" spans="1:7">
      <c r="A27" s="4" t="s">
        <v>10</v>
      </c>
      <c r="B27" s="15" t="s">
        <v>36</v>
      </c>
      <c r="C27" s="5"/>
      <c r="D27" s="10"/>
      <c r="E27" s="6">
        <v>1</v>
      </c>
      <c r="F27" s="9" t="s">
        <v>12</v>
      </c>
      <c r="G27" s="10">
        <f t="shared" ref="G27:G32" si="3">D27*E27</f>
        <v>0</v>
      </c>
    </row>
    <row r="28" spans="1:7">
      <c r="A28" s="4"/>
      <c r="B28" s="15" t="s">
        <v>37</v>
      </c>
      <c r="C28" s="5"/>
      <c r="D28" s="10"/>
      <c r="E28" s="6">
        <v>1</v>
      </c>
      <c r="F28" s="9" t="s">
        <v>12</v>
      </c>
      <c r="G28" s="10">
        <f t="shared" si="3"/>
        <v>0</v>
      </c>
    </row>
    <row r="29" spans="1:7">
      <c r="A29" s="4"/>
      <c r="B29" s="15" t="s">
        <v>38</v>
      </c>
      <c r="C29" s="5"/>
      <c r="D29" s="10"/>
      <c r="E29" s="6">
        <v>1</v>
      </c>
      <c r="F29" s="9" t="s">
        <v>12</v>
      </c>
      <c r="G29" s="10">
        <f t="shared" si="3"/>
        <v>0</v>
      </c>
    </row>
    <row r="30" spans="1:7">
      <c r="A30" s="4"/>
      <c r="B30" s="15" t="s">
        <v>39</v>
      </c>
      <c r="C30" s="5"/>
      <c r="D30" s="10"/>
      <c r="E30" s="6">
        <v>1</v>
      </c>
      <c r="F30" s="9" t="s">
        <v>12</v>
      </c>
      <c r="G30" s="10">
        <f t="shared" si="3"/>
        <v>0</v>
      </c>
    </row>
    <row r="31" spans="1:7">
      <c r="A31" s="4"/>
      <c r="B31" s="15" t="s">
        <v>40</v>
      </c>
      <c r="C31" s="5"/>
      <c r="D31" s="10"/>
      <c r="E31" s="6">
        <v>1</v>
      </c>
      <c r="F31" s="9" t="s">
        <v>12</v>
      </c>
      <c r="G31" s="10">
        <f t="shared" si="3"/>
        <v>0</v>
      </c>
    </row>
    <row r="32" spans="1:7">
      <c r="A32" s="4"/>
      <c r="B32" s="15" t="s">
        <v>41</v>
      </c>
      <c r="C32" s="5"/>
      <c r="D32" s="10"/>
      <c r="E32" s="6">
        <v>1</v>
      </c>
      <c r="F32" s="9" t="s">
        <v>12</v>
      </c>
      <c r="G32" s="10">
        <f t="shared" si="3"/>
        <v>0</v>
      </c>
    </row>
    <row r="33" spans="1:7">
      <c r="A33" s="11"/>
      <c r="B33" s="12" t="s">
        <v>42</v>
      </c>
      <c r="C33" s="12"/>
      <c r="D33" s="13"/>
      <c r="E33" s="13"/>
      <c r="F33" s="14"/>
      <c r="G33" s="13">
        <f>SUM(G27:G32)</f>
        <v>0</v>
      </c>
    </row>
    <row r="34" spans="1:7" s="25" customFormat="1" ht="12">
      <c r="A34" s="4" t="s">
        <v>43</v>
      </c>
      <c r="B34" s="5"/>
      <c r="C34" s="5"/>
      <c r="D34" s="6"/>
      <c r="E34" s="6"/>
      <c r="F34" s="7"/>
      <c r="G34" s="6"/>
    </row>
    <row r="35" spans="1:7" s="25" customFormat="1" ht="12">
      <c r="A35" s="4"/>
      <c r="B35" s="5" t="s">
        <v>44</v>
      </c>
      <c r="C35" s="5"/>
      <c r="D35" s="6"/>
      <c r="E35" s="6"/>
      <c r="F35" s="7"/>
      <c r="G35" s="6"/>
    </row>
    <row r="36" spans="1:7" s="25" customFormat="1" ht="12">
      <c r="A36" s="4"/>
      <c r="B36" s="8" t="s">
        <v>45</v>
      </c>
      <c r="C36" s="38" t="s">
        <v>46</v>
      </c>
      <c r="D36" s="6"/>
      <c r="E36" s="6"/>
      <c r="F36" s="9" t="s">
        <v>22</v>
      </c>
      <c r="G36" s="6">
        <f t="shared" ref="G36:G39" si="4">D36*E36</f>
        <v>0</v>
      </c>
    </row>
    <row r="37" spans="1:7" s="25" customFormat="1" ht="12">
      <c r="A37" s="4"/>
      <c r="B37" s="8" t="s">
        <v>47</v>
      </c>
      <c r="C37" s="25" t="s">
        <v>48</v>
      </c>
      <c r="D37" s="6"/>
      <c r="E37" s="6"/>
      <c r="F37" s="9" t="s">
        <v>22</v>
      </c>
      <c r="G37" s="6">
        <f t="shared" si="4"/>
        <v>0</v>
      </c>
    </row>
    <row r="38" spans="1:7" s="25" customFormat="1" ht="12">
      <c r="A38" s="4"/>
      <c r="B38" s="8" t="s">
        <v>49</v>
      </c>
      <c r="C38" s="5" t="s">
        <v>50</v>
      </c>
      <c r="D38" s="6"/>
      <c r="E38" s="6"/>
      <c r="F38" s="9" t="s">
        <v>22</v>
      </c>
      <c r="G38" s="6">
        <f t="shared" si="4"/>
        <v>0</v>
      </c>
    </row>
    <row r="39" spans="1:7" s="25" customFormat="1" ht="12">
      <c r="A39" s="4"/>
      <c r="B39" s="8" t="s">
        <v>51</v>
      </c>
      <c r="C39" s="5" t="s">
        <v>52</v>
      </c>
      <c r="D39" s="6"/>
      <c r="E39" s="6"/>
      <c r="F39" s="9" t="s">
        <v>22</v>
      </c>
      <c r="G39" s="6">
        <f t="shared" si="4"/>
        <v>0</v>
      </c>
    </row>
    <row r="40" spans="1:7" s="25" customFormat="1" ht="12">
      <c r="A40" s="4"/>
      <c r="B40" s="8" t="s">
        <v>53</v>
      </c>
      <c r="C40" s="5" t="s">
        <v>54</v>
      </c>
      <c r="D40" s="10"/>
      <c r="E40" s="6"/>
      <c r="F40" s="9" t="s">
        <v>22</v>
      </c>
      <c r="G40" s="6">
        <f>D40*E40</f>
        <v>0</v>
      </c>
    </row>
    <row r="41" spans="1:7" s="25" customFormat="1" ht="12">
      <c r="A41" s="4"/>
      <c r="B41" s="8" t="s">
        <v>55</v>
      </c>
      <c r="C41" s="5" t="s">
        <v>56</v>
      </c>
      <c r="D41" s="10"/>
      <c r="E41" s="6"/>
      <c r="F41" s="9" t="s">
        <v>22</v>
      </c>
      <c r="G41" s="6">
        <f>D41*E41</f>
        <v>0</v>
      </c>
    </row>
    <row r="42" spans="1:7">
      <c r="A42" s="21"/>
      <c r="B42" s="22" t="s">
        <v>57</v>
      </c>
      <c r="C42" s="22"/>
      <c r="D42" s="23"/>
      <c r="E42" s="23"/>
      <c r="F42" s="24"/>
      <c r="G42" s="23">
        <f>SUM(G36:G41)</f>
        <v>0</v>
      </c>
    </row>
    <row r="43" spans="1:7">
      <c r="A43" s="4"/>
      <c r="B43" s="5" t="s">
        <v>58</v>
      </c>
      <c r="C43" s="5"/>
      <c r="D43" s="6"/>
      <c r="E43" s="6"/>
      <c r="F43" s="9"/>
      <c r="G43" s="6"/>
    </row>
    <row r="44" spans="1:7">
      <c r="A44" s="4"/>
      <c r="B44" s="8" t="s">
        <v>45</v>
      </c>
      <c r="C44" s="5" t="s">
        <v>59</v>
      </c>
      <c r="D44" s="10"/>
      <c r="E44" s="10"/>
      <c r="F44" s="9" t="s">
        <v>60</v>
      </c>
      <c r="G44" s="6">
        <f t="shared" ref="G44:G48" si="5">D44*E44</f>
        <v>0</v>
      </c>
    </row>
    <row r="45" spans="1:7">
      <c r="A45" s="4"/>
      <c r="B45" s="8" t="s">
        <v>47</v>
      </c>
      <c r="C45" s="5" t="s">
        <v>61</v>
      </c>
      <c r="D45" s="10"/>
      <c r="E45" s="10"/>
      <c r="F45" s="9" t="s">
        <v>62</v>
      </c>
      <c r="G45" s="6">
        <f t="shared" si="5"/>
        <v>0</v>
      </c>
    </row>
    <row r="46" spans="1:7">
      <c r="A46" s="4"/>
      <c r="B46" s="8" t="s">
        <v>49</v>
      </c>
      <c r="C46" s="5" t="s">
        <v>63</v>
      </c>
      <c r="D46" s="10"/>
      <c r="E46" s="10"/>
      <c r="F46" s="9" t="s">
        <v>62</v>
      </c>
      <c r="G46" s="6">
        <f t="shared" si="5"/>
        <v>0</v>
      </c>
    </row>
    <row r="47" spans="1:7">
      <c r="A47" s="4"/>
      <c r="B47" s="8" t="s">
        <v>51</v>
      </c>
      <c r="C47" s="5" t="s">
        <v>64</v>
      </c>
      <c r="D47" s="10"/>
      <c r="E47" s="10"/>
      <c r="F47" s="9" t="s">
        <v>62</v>
      </c>
      <c r="G47" s="6">
        <f t="shared" si="5"/>
        <v>0</v>
      </c>
    </row>
    <row r="48" spans="1:7">
      <c r="A48" s="4"/>
      <c r="B48" s="8" t="s">
        <v>53</v>
      </c>
      <c r="C48" s="5" t="s">
        <v>65</v>
      </c>
      <c r="D48" s="10"/>
      <c r="E48" s="10"/>
      <c r="F48" s="9" t="s">
        <v>66</v>
      </c>
      <c r="G48" s="6">
        <f t="shared" si="5"/>
        <v>0</v>
      </c>
    </row>
    <row r="49" spans="1:8">
      <c r="A49" s="21"/>
      <c r="B49" s="22" t="s">
        <v>57</v>
      </c>
      <c r="C49" s="22"/>
      <c r="D49" s="23"/>
      <c r="E49" s="23"/>
      <c r="F49" s="24"/>
      <c r="G49" s="23">
        <f>SUM(G44:G48)</f>
        <v>0</v>
      </c>
    </row>
    <row r="50" spans="1:8">
      <c r="A50" s="4"/>
      <c r="B50" s="5" t="s">
        <v>67</v>
      </c>
      <c r="C50" s="5"/>
      <c r="D50" s="6"/>
      <c r="E50" s="6"/>
      <c r="F50" s="9"/>
      <c r="G50" s="6"/>
    </row>
    <row r="51" spans="1:8">
      <c r="A51" s="4"/>
      <c r="B51" s="8" t="s">
        <v>45</v>
      </c>
      <c r="C51" s="5" t="s">
        <v>59</v>
      </c>
      <c r="D51" s="10"/>
      <c r="E51" s="10"/>
      <c r="F51" s="9" t="s">
        <v>60</v>
      </c>
      <c r="G51" s="6">
        <f t="shared" ref="G51:G54" si="6">D51*E51</f>
        <v>0</v>
      </c>
    </row>
    <row r="52" spans="1:8">
      <c r="A52" s="4"/>
      <c r="B52" s="8" t="s">
        <v>47</v>
      </c>
      <c r="C52" s="5" t="s">
        <v>61</v>
      </c>
      <c r="D52" s="10"/>
      <c r="E52" s="10"/>
      <c r="F52" s="9" t="s">
        <v>62</v>
      </c>
      <c r="G52" s="6">
        <f t="shared" si="6"/>
        <v>0</v>
      </c>
    </row>
    <row r="53" spans="1:8">
      <c r="A53" s="4"/>
      <c r="B53" s="8" t="s">
        <v>49</v>
      </c>
      <c r="C53" s="5" t="s">
        <v>64</v>
      </c>
      <c r="D53" s="10"/>
      <c r="E53" s="10"/>
      <c r="F53" s="9" t="s">
        <v>62</v>
      </c>
      <c r="G53" s="6">
        <f t="shared" si="6"/>
        <v>0</v>
      </c>
    </row>
    <row r="54" spans="1:8">
      <c r="A54" s="4"/>
      <c r="B54" s="8" t="s">
        <v>51</v>
      </c>
      <c r="C54" s="5" t="s">
        <v>68</v>
      </c>
      <c r="D54" s="10"/>
      <c r="E54" s="10"/>
      <c r="F54" s="9" t="s">
        <v>66</v>
      </c>
      <c r="G54" s="6">
        <f t="shared" si="6"/>
        <v>0</v>
      </c>
    </row>
    <row r="55" spans="1:8">
      <c r="A55" s="21"/>
      <c r="B55" s="22" t="s">
        <v>57</v>
      </c>
      <c r="C55" s="22"/>
      <c r="D55" s="23"/>
      <c r="E55" s="23"/>
      <c r="F55" s="24"/>
      <c r="G55" s="23">
        <f>SUM(G51:G54)</f>
        <v>0</v>
      </c>
    </row>
    <row r="56" spans="1:8">
      <c r="A56" s="4"/>
      <c r="B56" s="5" t="s">
        <v>69</v>
      </c>
      <c r="C56" s="5"/>
      <c r="D56" s="33"/>
      <c r="E56" s="33"/>
      <c r="F56" s="34"/>
      <c r="G56" s="6"/>
    </row>
    <row r="57" spans="1:8">
      <c r="A57" s="4"/>
      <c r="B57" s="8" t="s">
        <v>45</v>
      </c>
      <c r="C57" s="5" t="s">
        <v>70</v>
      </c>
      <c r="D57" s="35"/>
      <c r="E57" s="36"/>
      <c r="F57" s="9" t="s">
        <v>22</v>
      </c>
      <c r="G57" s="6">
        <f t="shared" ref="G57" si="7">D57*E57</f>
        <v>0</v>
      </c>
      <c r="H57" s="37"/>
    </row>
    <row r="58" spans="1:8">
      <c r="A58" s="21"/>
      <c r="B58" s="22" t="s">
        <v>57</v>
      </c>
      <c r="C58" s="22"/>
      <c r="D58" s="23"/>
      <c r="E58" s="23"/>
      <c r="F58" s="24"/>
      <c r="G58" s="23">
        <f>SUM(G57)</f>
        <v>0</v>
      </c>
    </row>
    <row r="59" spans="1:8">
      <c r="A59" s="11"/>
      <c r="B59" s="12" t="s">
        <v>71</v>
      </c>
      <c r="C59" s="12"/>
      <c r="D59" s="13"/>
      <c r="E59" s="13"/>
      <c r="F59" s="14"/>
      <c r="G59" s="13">
        <f>G42+G49+G58+G55</f>
        <v>0</v>
      </c>
    </row>
    <row r="60" spans="1:8">
      <c r="A60" s="4" t="s">
        <v>72</v>
      </c>
      <c r="B60" s="5"/>
      <c r="C60" s="5"/>
      <c r="D60" s="10"/>
      <c r="E60" s="10"/>
      <c r="F60" s="9"/>
      <c r="G60" s="10"/>
    </row>
    <row r="61" spans="1:8">
      <c r="A61" s="4"/>
      <c r="B61" s="15" t="s">
        <v>73</v>
      </c>
      <c r="C61" s="5"/>
      <c r="D61" s="10"/>
      <c r="E61" s="6">
        <v>1</v>
      </c>
      <c r="F61" s="9" t="s">
        <v>12</v>
      </c>
      <c r="G61" s="10">
        <f>D61*E61</f>
        <v>0</v>
      </c>
    </row>
    <row r="62" spans="1:8">
      <c r="A62" s="11"/>
      <c r="B62" s="12" t="s">
        <v>74</v>
      </c>
      <c r="C62" s="12"/>
      <c r="D62" s="13"/>
      <c r="E62" s="13"/>
      <c r="F62" s="14"/>
      <c r="G62" s="13">
        <f>SUM(G61:G61)</f>
        <v>0</v>
      </c>
    </row>
    <row r="63" spans="1:8">
      <c r="A63" s="28"/>
      <c r="B63" s="29" t="s">
        <v>75</v>
      </c>
      <c r="C63" s="29"/>
      <c r="D63" s="30"/>
      <c r="E63" s="30"/>
      <c r="F63" s="31"/>
      <c r="G63" s="30">
        <f>G12+G25+G33+G59+G62</f>
        <v>0</v>
      </c>
    </row>
    <row r="64" spans="1:8">
      <c r="A64" s="26"/>
      <c r="B64" s="27" t="s">
        <v>76</v>
      </c>
      <c r="C64" s="26"/>
      <c r="D64" s="32"/>
      <c r="E64" s="32"/>
      <c r="F64" s="32"/>
      <c r="G64" s="32">
        <f>G63*0.1</f>
        <v>0</v>
      </c>
    </row>
    <row r="65" spans="1:7">
      <c r="A65" s="16"/>
      <c r="B65" s="17" t="s">
        <v>77</v>
      </c>
      <c r="C65" s="17"/>
      <c r="D65" s="18"/>
      <c r="E65" s="18"/>
      <c r="F65" s="19"/>
      <c r="G65" s="18">
        <f>G63+G64</f>
        <v>0</v>
      </c>
    </row>
  </sheetData>
  <mergeCells count="3">
    <mergeCell ref="D3:G3"/>
    <mergeCell ref="E4:F4"/>
    <mergeCell ref="A1:G1"/>
  </mergeCells>
  <phoneticPr fontId="5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年度別内訳</vt:lpstr>
      <vt:lpstr>総額のみ</vt:lpstr>
      <vt:lpstr>総額のみ!Print_Area</vt:lpstr>
      <vt:lpstr>年度別内訳!Print_Area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2009-02-06T04:35:35Z</dcterms:created>
  <dcterms:modified xsi:type="dcterms:W3CDTF">2022-02-09T01:14:17Z</dcterms:modified>
  <cp:category/>
  <cp:contentStatus/>
</cp:coreProperties>
</file>