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96" activeTab="0"/>
  </bookViews>
  <sheets>
    <sheet name="第3－5" sheetId="1" r:id="rId1"/>
  </sheets>
  <definedNames>
    <definedName name="_xlnm.Print_Area" localSheetId="0">'第3－5'!$A$1:$M$31</definedName>
  </definedNames>
  <calcPr fullCalcOnLoad="1"/>
</workbook>
</file>

<file path=xl/sharedStrings.xml><?xml version="1.0" encoding="utf-8"?>
<sst xmlns="http://schemas.openxmlformats.org/spreadsheetml/2006/main" count="109" uniqueCount="48">
  <si>
    <t>計</t>
  </si>
  <si>
    <t>項   目</t>
  </si>
  <si>
    <t>通年合計</t>
  </si>
  <si>
    <t>単価</t>
  </si>
  <si>
    <t>数量</t>
  </si>
  <si>
    <t>×</t>
  </si>
  <si>
    <t>＝</t>
  </si>
  <si>
    <t>式</t>
  </si>
  <si>
    <t>回</t>
  </si>
  <si>
    <t>単位</t>
  </si>
  <si>
    <t>固定費</t>
  </si>
  <si>
    <t>派遣業務合計</t>
  </si>
  <si>
    <t>２　派遣業務</t>
  </si>
  <si>
    <t>インドネシア　チャーター便手数料</t>
  </si>
  <si>
    <t>人</t>
  </si>
  <si>
    <t>ネパール　商用便手数料</t>
  </si>
  <si>
    <t>フィリピン　チャーター便手数料</t>
  </si>
  <si>
    <t>３　航空券手配手数料</t>
  </si>
  <si>
    <t>インドネシア　商用便（復路）手数料</t>
  </si>
  <si>
    <t>フィリピン　商用便（復路）手数料</t>
  </si>
  <si>
    <t>〈計〉</t>
  </si>
  <si>
    <t>※色塗りのセルは事業者が独自に設定した金額及び割合</t>
  </si>
  <si>
    <t>①</t>
  </si>
  <si>
    <t>②</t>
  </si>
  <si>
    <t>③</t>
  </si>
  <si>
    <t>④</t>
  </si>
  <si>
    <t>１　平時通年業務</t>
  </si>
  <si>
    <t>Ａ　小計　　1平時通年業務 + 2派遣業務合計 + 3航空券手配手数料合計（１２月）①＋②＋③</t>
  </si>
  <si>
    <t>【派遣決定前業務】
フライト経路及び残席数等の確認、フライト情報確認及び派遣情報等の確認</t>
  </si>
  <si>
    <t>【派遣決定後業務】
出発準備、出発時（空港）、帰国準備、帰国時（空港）</t>
  </si>
  <si>
    <t>（参考）</t>
  </si>
  <si>
    <t>ア</t>
  </si>
  <si>
    <t>イ</t>
  </si>
  <si>
    <t>ウ</t>
  </si>
  <si>
    <t>エ</t>
  </si>
  <si>
    <t>オ</t>
  </si>
  <si>
    <t>航空券手配手数料合計（ア＋イ＋ウ＋エ＋オ）</t>
  </si>
  <si>
    <t>（インドネシア　チャーター便料金（往路））</t>
  </si>
  <si>
    <t>（インドネシア　商用便料金（復路））</t>
  </si>
  <si>
    <t>（フィリピン　商用便料金（復路））</t>
  </si>
  <si>
    <t>（フィリピン　チャーター便料金（往路））</t>
  </si>
  <si>
    <t>（ネパール　商用便料金（往路及び復路））</t>
  </si>
  <si>
    <t>　※チャーター便及び商用便の料金は、積算のため（参考）として明示しているが、手数料には含めない。</t>
  </si>
  <si>
    <t>緊急連絡体制の構築・平時の情報収集、結団式・解団式会場視察対応、国際緊急援助隊派遣シミュレーションへの参加</t>
  </si>
  <si>
    <t>⑤</t>
  </si>
  <si>
    <t>Ｃ　合計額　　　　　　　　　　　　　　　　　　　　　　　　　　　　　　　　 ④＋⑤</t>
  </si>
  <si>
    <t>Ｂ　消費税相当額総計（Ｂ×10％）　　　　　　　　　　　　　　　　　　　　　 ⑤×0.1</t>
  </si>
  <si>
    <t>積算様式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</si>
</sst>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"/>
    <numFmt numFmtId="179" formatCode="[$¥-411]#,##0.00;[$¥-411]#,##0.00"/>
    <numFmt numFmtId="180" formatCode="#,##0_ "/>
    <numFmt numFmtId="181" formatCode="\(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5">
    <font>
      <sz val="12"/>
      <name val="ＭＳ ゴシック"/>
      <family val="3"/>
    </font>
    <font>
      <sz val="6"/>
      <name val="ＭＳ ゴシック"/>
      <family val="3"/>
    </font>
    <font>
      <u val="single"/>
      <sz val="12"/>
      <color indexed="12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i/>
      <sz val="12"/>
      <name val="ＭＳ 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6"/>
      <color indexed="8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readingOrder="1"/>
      <protection/>
    </xf>
    <xf numFmtId="0" fontId="0" fillId="0" borderId="0" xfId="0" applyFont="1" applyAlignment="1">
      <alignment horizontal="right" vertical="center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38" fontId="5" fillId="0" borderId="11" xfId="49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readingOrder="1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8" fontId="5" fillId="0" borderId="29" xfId="0" applyNumberFormat="1" applyFont="1" applyFill="1" applyBorder="1" applyAlignment="1" applyProtection="1">
      <alignment vertical="center"/>
      <protection/>
    </xf>
    <xf numFmtId="38" fontId="4" fillId="28" borderId="10" xfId="49" applyFont="1" applyFill="1" applyBorder="1" applyAlignment="1" applyProtection="1">
      <alignment vertical="center"/>
      <protection/>
    </xf>
    <xf numFmtId="38" fontId="4" fillId="28" borderId="29" xfId="49" applyFont="1" applyFill="1" applyBorder="1" applyAlignment="1" applyProtection="1">
      <alignment vertical="center"/>
      <protection/>
    </xf>
    <xf numFmtId="38" fontId="4" fillId="28" borderId="17" xfId="49" applyFont="1" applyFill="1" applyBorder="1" applyAlignment="1" applyProtection="1">
      <alignment vertical="center"/>
      <protection/>
    </xf>
    <xf numFmtId="38" fontId="4" fillId="28" borderId="23" xfId="49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179" fontId="5" fillId="0" borderId="0" xfId="0" applyNumberFormat="1" applyFont="1" applyFill="1" applyBorder="1" applyAlignment="1" applyProtection="1">
      <alignment horizontal="left" vertical="center"/>
      <protection/>
    </xf>
    <xf numFmtId="38" fontId="5" fillId="0" borderId="0" xfId="49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shrinkToFit="1"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181" fontId="7" fillId="0" borderId="30" xfId="49" applyNumberFormat="1" applyFont="1" applyFill="1" applyBorder="1" applyAlignment="1" applyProtection="1">
      <alignment vertical="center"/>
      <protection/>
    </xf>
    <xf numFmtId="181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181" fontId="7" fillId="0" borderId="17" xfId="49" applyNumberFormat="1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9" fontId="4" fillId="28" borderId="36" xfId="49" applyNumberFormat="1" applyFont="1" applyFill="1" applyBorder="1" applyAlignment="1" applyProtection="1">
      <alignment horizontal="center" vertical="center"/>
      <protection/>
    </xf>
    <xf numFmtId="0" fontId="0" fillId="28" borderId="36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 applyProtection="1">
      <alignment horizontal="left" vertical="center"/>
      <protection/>
    </xf>
    <xf numFmtId="179" fontId="5" fillId="0" borderId="12" xfId="0" applyNumberFormat="1" applyFont="1" applyFill="1" applyBorder="1" applyAlignment="1" applyProtection="1">
      <alignment horizontal="left" vertical="center"/>
      <protection/>
    </xf>
    <xf numFmtId="181" fontId="4" fillId="0" borderId="36" xfId="0" applyNumberFormat="1" applyFont="1" applyFill="1" applyBorder="1" applyAlignment="1" applyProtection="1">
      <alignment horizontal="center" vertical="center"/>
      <protection/>
    </xf>
    <xf numFmtId="181" fontId="0" fillId="0" borderId="36" xfId="0" applyNumberFormat="1" applyFont="1" applyFill="1" applyBorder="1" applyAlignment="1">
      <alignment horizontal="center" vertical="center"/>
    </xf>
    <xf numFmtId="9" fontId="4" fillId="28" borderId="38" xfId="49" applyNumberFormat="1" applyFont="1" applyFill="1" applyBorder="1" applyAlignment="1" applyProtection="1">
      <alignment horizontal="center" vertical="center"/>
      <protection/>
    </xf>
    <xf numFmtId="0" fontId="0" fillId="28" borderId="38" xfId="0" applyFont="1" applyFill="1" applyBorder="1" applyAlignment="1">
      <alignment horizontal="center" vertical="center"/>
    </xf>
    <xf numFmtId="181" fontId="4" fillId="0" borderId="38" xfId="0" applyNumberFormat="1" applyFont="1" applyFill="1" applyBorder="1" applyAlignment="1" applyProtection="1">
      <alignment horizontal="center" vertical="center"/>
      <protection/>
    </xf>
    <xf numFmtId="181" fontId="0" fillId="0" borderId="38" xfId="0" applyNumberFormat="1" applyFont="1" applyFill="1" applyBorder="1" applyAlignment="1">
      <alignment horizontal="center" vertical="center"/>
    </xf>
    <xf numFmtId="181" fontId="7" fillId="0" borderId="37" xfId="0" applyNumberFormat="1" applyFont="1" applyFill="1" applyBorder="1" applyAlignment="1" applyProtection="1">
      <alignment horizontal="center" vertical="center"/>
      <protection/>
    </xf>
    <xf numFmtId="181" fontId="8" fillId="0" borderId="37" xfId="0" applyNumberFormat="1" applyFont="1" applyFill="1" applyBorder="1" applyAlignment="1">
      <alignment horizontal="center" vertical="center"/>
    </xf>
    <xf numFmtId="0" fontId="44" fillId="0" borderId="0" xfId="0" applyFont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32"/>
  <sheetViews>
    <sheetView showGridLines="0" showZeros="0" tabSelected="1" view="pageBreakPreview" zoomScaleSheetLayoutView="100" zoomScalePageLayoutView="70" workbookViewId="0" topLeftCell="A1">
      <selection activeCell="D3" sqref="D3"/>
    </sheetView>
  </sheetViews>
  <sheetFormatPr defaultColWidth="9" defaultRowHeight="15"/>
  <cols>
    <col min="1" max="1" width="6.8984375" style="1" customWidth="1"/>
    <col min="2" max="2" width="3.09765625" style="2" customWidth="1"/>
    <col min="3" max="3" width="49.5" style="2" customWidth="1"/>
    <col min="4" max="4" width="13.5" style="2" customWidth="1"/>
    <col min="5" max="5" width="3.59765625" style="2" customWidth="1"/>
    <col min="6" max="6" width="9.59765625" style="2" customWidth="1"/>
    <col min="7" max="7" width="3.5" style="2" bestFit="1" customWidth="1"/>
    <col min="8" max="8" width="2.59765625" style="2" customWidth="1"/>
    <col min="9" max="9" width="5.5" style="2" bestFit="1" customWidth="1"/>
    <col min="10" max="10" width="3.5" style="2" bestFit="1" customWidth="1"/>
    <col min="11" max="11" width="3.8984375" style="2" customWidth="1"/>
    <col min="12" max="12" width="17.59765625" style="2" customWidth="1"/>
    <col min="13" max="13" width="6.09765625" style="1" customWidth="1"/>
    <col min="14" max="16384" width="9" style="1" customWidth="1"/>
  </cols>
  <sheetData>
    <row r="1" spans="2:12" ht="25.5" customHeight="1">
      <c r="B1"/>
      <c r="C1"/>
      <c r="D1"/>
      <c r="E1"/>
      <c r="F1"/>
      <c r="G1"/>
      <c r="H1"/>
      <c r="I1"/>
      <c r="J1"/>
      <c r="K1"/>
      <c r="L1" s="5"/>
    </row>
    <row r="2" spans="2:12" ht="25.5" customHeight="1">
      <c r="B2" s="80" t="s">
        <v>47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25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25.5" customHeight="1">
      <c r="B4" s="4" t="s">
        <v>26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25.5" customHeight="1">
      <c r="B5" s="6" t="s">
        <v>1</v>
      </c>
      <c r="C5" s="7"/>
      <c r="D5" s="8" t="s">
        <v>3</v>
      </c>
      <c r="E5" s="9"/>
      <c r="F5" s="81" t="s">
        <v>9</v>
      </c>
      <c r="G5" s="81"/>
      <c r="H5" s="10"/>
      <c r="I5" s="81" t="s">
        <v>4</v>
      </c>
      <c r="J5" s="81"/>
      <c r="K5" s="11"/>
      <c r="L5" s="12" t="s">
        <v>0</v>
      </c>
    </row>
    <row r="6" spans="1:12" ht="66.75" customHeight="1">
      <c r="A6" s="1" t="s">
        <v>10</v>
      </c>
      <c r="B6" s="82" t="s">
        <v>43</v>
      </c>
      <c r="C6" s="83"/>
      <c r="D6" s="36"/>
      <c r="E6" s="13" t="s">
        <v>5</v>
      </c>
      <c r="F6" s="14">
        <v>1</v>
      </c>
      <c r="G6" s="15" t="s">
        <v>7</v>
      </c>
      <c r="H6" s="16" t="s">
        <v>5</v>
      </c>
      <c r="I6" s="14">
        <v>1</v>
      </c>
      <c r="J6" s="15" t="s">
        <v>7</v>
      </c>
      <c r="K6" s="11" t="s">
        <v>6</v>
      </c>
      <c r="L6" s="37">
        <f>D6*F6*I6</f>
        <v>0</v>
      </c>
    </row>
    <row r="7" spans="2:13" ht="25.5" customHeight="1">
      <c r="B7" s="62" t="s">
        <v>2</v>
      </c>
      <c r="C7" s="63"/>
      <c r="D7" s="63"/>
      <c r="E7" s="63"/>
      <c r="F7" s="63"/>
      <c r="G7" s="63"/>
      <c r="H7" s="63"/>
      <c r="I7" s="63"/>
      <c r="J7" s="63"/>
      <c r="K7" s="63"/>
      <c r="L7" s="17">
        <f>L6</f>
        <v>0</v>
      </c>
      <c r="M7" s="1" t="s">
        <v>22</v>
      </c>
    </row>
    <row r="8" spans="2:12" ht="25.5" customHeight="1">
      <c r="B8" s="18" t="s">
        <v>12</v>
      </c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2:12" ht="25.5" customHeight="1">
      <c r="B9" s="6" t="s">
        <v>1</v>
      </c>
      <c r="C9" s="7"/>
      <c r="D9" s="8" t="s">
        <v>3</v>
      </c>
      <c r="E9" s="9"/>
      <c r="F9" s="81" t="s">
        <v>9</v>
      </c>
      <c r="G9" s="81"/>
      <c r="H9" s="10"/>
      <c r="I9" s="81" t="s">
        <v>4</v>
      </c>
      <c r="J9" s="81"/>
      <c r="K9" s="11"/>
      <c r="L9" s="12" t="s">
        <v>0</v>
      </c>
    </row>
    <row r="10" spans="1:12" ht="58.5" customHeight="1">
      <c r="A10" s="1" t="s">
        <v>10</v>
      </c>
      <c r="B10" s="82" t="s">
        <v>28</v>
      </c>
      <c r="C10" s="83"/>
      <c r="D10" s="36"/>
      <c r="E10" s="13" t="s">
        <v>5</v>
      </c>
      <c r="F10" s="14">
        <v>1</v>
      </c>
      <c r="G10" s="15" t="s">
        <v>7</v>
      </c>
      <c r="H10" s="16" t="s">
        <v>5</v>
      </c>
      <c r="I10" s="14">
        <v>1</v>
      </c>
      <c r="J10" s="15" t="s">
        <v>7</v>
      </c>
      <c r="K10" s="11" t="s">
        <v>6</v>
      </c>
      <c r="L10" s="37">
        <f>D10*F10*I10</f>
        <v>0</v>
      </c>
    </row>
    <row r="11" spans="1:12" ht="40.5" customHeight="1">
      <c r="A11" s="1" t="s">
        <v>3</v>
      </c>
      <c r="B11" s="66" t="s">
        <v>29</v>
      </c>
      <c r="C11" s="67"/>
      <c r="D11" s="36"/>
      <c r="E11" s="13" t="s">
        <v>5</v>
      </c>
      <c r="F11" s="14">
        <v>1</v>
      </c>
      <c r="G11" s="15" t="s">
        <v>8</v>
      </c>
      <c r="H11" s="16" t="s">
        <v>5</v>
      </c>
      <c r="I11" s="14">
        <v>3</v>
      </c>
      <c r="J11" s="15" t="s">
        <v>8</v>
      </c>
      <c r="K11" s="11" t="s">
        <v>6</v>
      </c>
      <c r="L11" s="37">
        <f>D11*F11*I11</f>
        <v>0</v>
      </c>
    </row>
    <row r="12" spans="2:13" ht="25.5" customHeight="1">
      <c r="B12" s="70" t="s">
        <v>11</v>
      </c>
      <c r="C12" s="71"/>
      <c r="D12" s="71"/>
      <c r="E12" s="71"/>
      <c r="F12" s="71"/>
      <c r="G12" s="71"/>
      <c r="H12" s="71"/>
      <c r="I12" s="71"/>
      <c r="J12" s="71"/>
      <c r="K12" s="71"/>
      <c r="L12" s="17">
        <f>SUM(L10:L11)</f>
        <v>0</v>
      </c>
      <c r="M12" s="1" t="s">
        <v>23</v>
      </c>
    </row>
    <row r="13" spans="2:12" ht="25.5" customHeight="1">
      <c r="B13" s="18" t="s">
        <v>17</v>
      </c>
      <c r="C13" s="34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25.5" customHeight="1">
      <c r="A14" s="45" t="s">
        <v>30</v>
      </c>
      <c r="B14" s="43" t="s">
        <v>37</v>
      </c>
      <c r="C14" s="44"/>
      <c r="D14" s="78">
        <v>24000000</v>
      </c>
      <c r="E14" s="79"/>
      <c r="F14" s="84"/>
      <c r="G14" s="85"/>
      <c r="H14" s="50" t="s">
        <v>5</v>
      </c>
      <c r="I14" s="48">
        <v>1</v>
      </c>
      <c r="J14" s="49" t="s">
        <v>8</v>
      </c>
      <c r="K14" s="51" t="s">
        <v>6</v>
      </c>
      <c r="L14" s="52">
        <f>D14*I14</f>
        <v>24000000</v>
      </c>
    </row>
    <row r="15" spans="1:13" ht="25.5" customHeight="1">
      <c r="A15" s="1" t="s">
        <v>3</v>
      </c>
      <c r="B15" s="20" t="s">
        <v>13</v>
      </c>
      <c r="C15" s="21"/>
      <c r="D15" s="72">
        <f>L14</f>
        <v>24000000</v>
      </c>
      <c r="E15" s="73"/>
      <c r="F15" s="68"/>
      <c r="G15" s="69"/>
      <c r="H15" s="22" t="s">
        <v>5</v>
      </c>
      <c r="I15" s="23">
        <v>1</v>
      </c>
      <c r="J15" s="24" t="s">
        <v>8</v>
      </c>
      <c r="K15" s="25" t="s">
        <v>6</v>
      </c>
      <c r="L15" s="38">
        <f aca="true" t="shared" si="0" ref="L15:L23">D15*F15*I15</f>
        <v>0</v>
      </c>
      <c r="M15" s="1" t="s">
        <v>31</v>
      </c>
    </row>
    <row r="16" spans="1:12" ht="25.5" customHeight="1">
      <c r="A16" s="45" t="s">
        <v>30</v>
      </c>
      <c r="B16" s="46" t="s">
        <v>38</v>
      </c>
      <c r="C16" s="47"/>
      <c r="D16" s="53">
        <v>300000</v>
      </c>
      <c r="E16" s="54" t="s">
        <v>5</v>
      </c>
      <c r="F16" s="55">
        <v>75</v>
      </c>
      <c r="G16" s="55" t="s">
        <v>14</v>
      </c>
      <c r="H16" s="56" t="s">
        <v>5</v>
      </c>
      <c r="I16" s="57">
        <v>1</v>
      </c>
      <c r="J16" s="58" t="s">
        <v>8</v>
      </c>
      <c r="K16" s="59" t="s">
        <v>6</v>
      </c>
      <c r="L16" s="60">
        <f t="shared" si="0"/>
        <v>22500000</v>
      </c>
    </row>
    <row r="17" spans="1:13" ht="25.5" customHeight="1">
      <c r="A17" s="1" t="s">
        <v>3</v>
      </c>
      <c r="B17" s="26" t="s">
        <v>18</v>
      </c>
      <c r="C17" s="27"/>
      <c r="D17" s="76">
        <f>L16</f>
        <v>22500000</v>
      </c>
      <c r="E17" s="77"/>
      <c r="F17" s="74"/>
      <c r="G17" s="75"/>
      <c r="H17" s="28" t="s">
        <v>5</v>
      </c>
      <c r="I17" s="29">
        <v>1</v>
      </c>
      <c r="J17" s="30" t="s">
        <v>8</v>
      </c>
      <c r="K17" s="31" t="s">
        <v>6</v>
      </c>
      <c r="L17" s="39">
        <f t="shared" si="0"/>
        <v>0</v>
      </c>
      <c r="M17" s="1" t="s">
        <v>32</v>
      </c>
    </row>
    <row r="18" spans="1:12" ht="25.5" customHeight="1">
      <c r="A18" s="45" t="s">
        <v>30</v>
      </c>
      <c r="B18" s="43" t="s">
        <v>40</v>
      </c>
      <c r="C18" s="44"/>
      <c r="D18" s="78">
        <v>15000000</v>
      </c>
      <c r="E18" s="79"/>
      <c r="F18" s="84"/>
      <c r="G18" s="85"/>
      <c r="H18" s="50" t="s">
        <v>5</v>
      </c>
      <c r="I18" s="48">
        <v>1</v>
      </c>
      <c r="J18" s="49" t="s">
        <v>8</v>
      </c>
      <c r="K18" s="51" t="s">
        <v>6</v>
      </c>
      <c r="L18" s="52">
        <f>D18*I18</f>
        <v>15000000</v>
      </c>
    </row>
    <row r="19" spans="1:13" ht="25.5" customHeight="1">
      <c r="A19" s="1" t="s">
        <v>3</v>
      </c>
      <c r="B19" s="20" t="s">
        <v>16</v>
      </c>
      <c r="C19" s="21"/>
      <c r="D19" s="72">
        <f>L18</f>
        <v>15000000</v>
      </c>
      <c r="E19" s="73"/>
      <c r="F19" s="68"/>
      <c r="G19" s="69"/>
      <c r="H19" s="22" t="s">
        <v>5</v>
      </c>
      <c r="I19" s="23">
        <v>1</v>
      </c>
      <c r="J19" s="24" t="s">
        <v>8</v>
      </c>
      <c r="K19" s="25" t="s">
        <v>6</v>
      </c>
      <c r="L19" s="38">
        <f>D19*F19*I19</f>
        <v>0</v>
      </c>
      <c r="M19" s="1" t="s">
        <v>33</v>
      </c>
    </row>
    <row r="20" spans="1:12" ht="25.5" customHeight="1">
      <c r="A20" s="45" t="s">
        <v>30</v>
      </c>
      <c r="B20" s="46" t="s">
        <v>39</v>
      </c>
      <c r="C20" s="47"/>
      <c r="D20" s="53">
        <v>200000</v>
      </c>
      <c r="E20" s="54" t="s">
        <v>5</v>
      </c>
      <c r="F20" s="55">
        <v>69</v>
      </c>
      <c r="G20" s="55" t="s">
        <v>14</v>
      </c>
      <c r="H20" s="56" t="s">
        <v>5</v>
      </c>
      <c r="I20" s="57">
        <v>1</v>
      </c>
      <c r="J20" s="58" t="s">
        <v>8</v>
      </c>
      <c r="K20" s="59" t="s">
        <v>6</v>
      </c>
      <c r="L20" s="60">
        <f>D20*F20*I20</f>
        <v>13800000</v>
      </c>
    </row>
    <row r="21" spans="1:13" ht="25.5" customHeight="1">
      <c r="A21" s="1" t="s">
        <v>3</v>
      </c>
      <c r="B21" s="26" t="s">
        <v>19</v>
      </c>
      <c r="C21" s="27"/>
      <c r="D21" s="76">
        <f>L20</f>
        <v>13800000</v>
      </c>
      <c r="E21" s="77"/>
      <c r="F21" s="74"/>
      <c r="G21" s="75"/>
      <c r="H21" s="28" t="s">
        <v>5</v>
      </c>
      <c r="I21" s="29">
        <v>1</v>
      </c>
      <c r="J21" s="30" t="s">
        <v>8</v>
      </c>
      <c r="K21" s="31" t="s">
        <v>6</v>
      </c>
      <c r="L21" s="39">
        <f>D21*F21*I21</f>
        <v>0</v>
      </c>
      <c r="M21" s="1" t="s">
        <v>34</v>
      </c>
    </row>
    <row r="22" spans="1:12" ht="25.5" customHeight="1">
      <c r="A22" s="45" t="s">
        <v>30</v>
      </c>
      <c r="B22" s="43" t="s">
        <v>41</v>
      </c>
      <c r="C22" s="44"/>
      <c r="D22" s="78">
        <v>500000</v>
      </c>
      <c r="E22" s="79"/>
      <c r="F22" s="61">
        <v>27</v>
      </c>
      <c r="G22" s="61" t="s">
        <v>14</v>
      </c>
      <c r="H22" s="50" t="s">
        <v>5</v>
      </c>
      <c r="I22" s="48">
        <v>1</v>
      </c>
      <c r="J22" s="49" t="s">
        <v>8</v>
      </c>
      <c r="K22" s="51" t="s">
        <v>6</v>
      </c>
      <c r="L22" s="52">
        <f t="shared" si="0"/>
        <v>13500000</v>
      </c>
    </row>
    <row r="23" spans="1:13" ht="25.5" customHeight="1">
      <c r="A23" s="1" t="s">
        <v>3</v>
      </c>
      <c r="B23" s="26" t="s">
        <v>15</v>
      </c>
      <c r="C23" s="27"/>
      <c r="D23" s="76">
        <f>L22</f>
        <v>13500000</v>
      </c>
      <c r="E23" s="77"/>
      <c r="F23" s="74"/>
      <c r="G23" s="75"/>
      <c r="H23" s="28" t="s">
        <v>5</v>
      </c>
      <c r="I23" s="29">
        <v>1</v>
      </c>
      <c r="J23" s="30" t="s">
        <v>8</v>
      </c>
      <c r="K23" s="31" t="s">
        <v>6</v>
      </c>
      <c r="L23" s="39">
        <f t="shared" si="0"/>
        <v>0</v>
      </c>
      <c r="M23" s="1" t="s">
        <v>35</v>
      </c>
    </row>
    <row r="24" spans="1:13" ht="25.5" customHeight="1">
      <c r="A24" s="32"/>
      <c r="B24" s="70" t="s">
        <v>36</v>
      </c>
      <c r="C24" s="71"/>
      <c r="D24" s="71"/>
      <c r="E24" s="71"/>
      <c r="F24" s="71"/>
      <c r="G24" s="71"/>
      <c r="H24" s="71"/>
      <c r="I24" s="71"/>
      <c r="J24" s="71"/>
      <c r="K24" s="71"/>
      <c r="L24" s="17">
        <f>L15+L17+L19+L21+L23</f>
        <v>0</v>
      </c>
      <c r="M24" s="1" t="s">
        <v>24</v>
      </c>
    </row>
    <row r="25" spans="1:12" ht="25.5" customHeight="1">
      <c r="A25" s="32" t="s">
        <v>42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2"/>
    </row>
    <row r="26" spans="2:12" ht="16.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2" ht="25.5" customHeight="1">
      <c r="B27" s="33" t="s">
        <v>20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2:13" ht="25.5" customHeight="1">
      <c r="B28" s="62" t="s">
        <v>27</v>
      </c>
      <c r="C28" s="63"/>
      <c r="D28" s="63"/>
      <c r="E28" s="63"/>
      <c r="F28" s="63"/>
      <c r="G28" s="63"/>
      <c r="H28" s="63"/>
      <c r="I28" s="64"/>
      <c r="J28" s="64"/>
      <c r="K28" s="65"/>
      <c r="L28" s="35">
        <f>L7+L12+L24</f>
        <v>0</v>
      </c>
      <c r="M28" s="1" t="s">
        <v>25</v>
      </c>
    </row>
    <row r="29" spans="2:13" ht="25.5" customHeight="1">
      <c r="B29" s="62" t="s">
        <v>46</v>
      </c>
      <c r="C29" s="63"/>
      <c r="D29" s="63"/>
      <c r="E29" s="63"/>
      <c r="F29" s="63"/>
      <c r="G29" s="63"/>
      <c r="H29" s="63"/>
      <c r="I29" s="64"/>
      <c r="J29" s="64"/>
      <c r="K29" s="65"/>
      <c r="L29" s="35">
        <f>L28*0.1</f>
        <v>0</v>
      </c>
      <c r="M29" s="1" t="s">
        <v>44</v>
      </c>
    </row>
    <row r="30" spans="2:12" ht="25.5" customHeight="1">
      <c r="B30" s="62" t="s">
        <v>45</v>
      </c>
      <c r="C30" s="63"/>
      <c r="D30" s="63"/>
      <c r="E30" s="63"/>
      <c r="F30" s="63"/>
      <c r="G30" s="63"/>
      <c r="H30" s="63"/>
      <c r="I30" s="64"/>
      <c r="J30" s="64"/>
      <c r="K30" s="65"/>
      <c r="L30" s="35">
        <f>L28+L29</f>
        <v>0</v>
      </c>
    </row>
    <row r="31" ht="13.5" customHeight="1"/>
    <row r="32" ht="21" customHeight="1">
      <c r="A32" s="40" t="s">
        <v>21</v>
      </c>
    </row>
  </sheetData>
  <sheetProtection/>
  <mergeCells count="29">
    <mergeCell ref="B10:C10"/>
    <mergeCell ref="B7:K7"/>
    <mergeCell ref="B12:K12"/>
    <mergeCell ref="F14:G14"/>
    <mergeCell ref="D18:E18"/>
    <mergeCell ref="F18:G18"/>
    <mergeCell ref="D14:E14"/>
    <mergeCell ref="B2:L2"/>
    <mergeCell ref="F5:G5"/>
    <mergeCell ref="I5:J5"/>
    <mergeCell ref="F9:G9"/>
    <mergeCell ref="I9:J9"/>
    <mergeCell ref="B6:C6"/>
    <mergeCell ref="F21:G21"/>
    <mergeCell ref="D17:E17"/>
    <mergeCell ref="F17:G17"/>
    <mergeCell ref="D22:E22"/>
    <mergeCell ref="D23:E23"/>
    <mergeCell ref="D19:E19"/>
    <mergeCell ref="B30:K30"/>
    <mergeCell ref="B11:C11"/>
    <mergeCell ref="F19:G19"/>
    <mergeCell ref="B24:K24"/>
    <mergeCell ref="B28:K28"/>
    <mergeCell ref="B29:K29"/>
    <mergeCell ref="D15:E15"/>
    <mergeCell ref="F23:G23"/>
    <mergeCell ref="F15:G15"/>
    <mergeCell ref="D21:E21"/>
  </mergeCells>
  <printOptions horizontalCentered="1"/>
  <pageMargins left="0.4724409448818898" right="0.4724409448818898" top="0.5511811023622047" bottom="0.551181102362204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2023-02-15T00:53:01Z</dcterms:created>
  <dcterms:modified xsi:type="dcterms:W3CDTF">2023-02-15T00:53:05Z</dcterms:modified>
  <cp:category/>
  <cp:version/>
  <cp:contentType/>
  <cp:contentStatus/>
</cp:coreProperties>
</file>