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wnloads\見積金額内訳書の修正版\"/>
    </mc:Choice>
  </mc:AlternateContent>
  <xr:revisionPtr revIDLastSave="0" documentId="13_ncr:1_{44B553E2-85D9-47EE-909B-A09C3F11F816}" xr6:coauthVersionLast="47" xr6:coauthVersionMax="47" xr10:uidLastSave="{00000000-0000-0000-0000-000000000000}"/>
  <bookViews>
    <workbookView xWindow="-120" yWindow="-120" windowWidth="29040" windowHeight="15840" tabRatio="749"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<sst xmlns="http://schemas.openxmlformats.org/spreadsheetml/2006/main" count="1359" uniqueCount="403">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</sst>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3" borderId="0" xfId="0" applyFont="1" applyFill="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0" fillId="19" borderId="0" xfId="0" applyFill="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tabSelected="1" view="pageBreakPreview" zoomScale="80" zoomScaleNormal="100" zoomScaleSheetLayoutView="80" workbookViewId="0">
      <selection activeCell="B26" sqref="B26"/>
    </sheetView>
  </sheetViews>
  <sheetFormatPr defaultRowHeight="14.25"/>
  <cols>
    <col min="1" max="1" width="3.125" customWidth="1"/>
    <col min="2" max="2" width="35.125" customWidth="1"/>
    <col min="3" max="3" width="78.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5">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2.5">
      <c r="A16" s="587"/>
      <c r="B16" s="161" t="s">
        <v>24</v>
      </c>
      <c r="C16" s="170" t="s">
        <v>25</v>
      </c>
    </row>
    <row r="17" spans="1:3" ht="36.75" customHeight="1">
      <c r="A17" s="587"/>
      <c r="B17" s="161" t="s">
        <v>26</v>
      </c>
      <c r="C17" s="170" t="s">
        <v>27</v>
      </c>
    </row>
    <row r="18" spans="1:3" ht="42.75">
      <c r="A18" s="587"/>
      <c r="B18" s="186" t="s">
        <v>28</v>
      </c>
      <c r="C18" s="170" t="s">
        <v>29</v>
      </c>
    </row>
    <row r="19" spans="1:3" ht="41.25" customHeight="1">
      <c r="A19" s="587"/>
      <c r="B19" s="238" t="s">
        <v>30</v>
      </c>
      <c r="C19" s="239" t="s">
        <v>31</v>
      </c>
    </row>
    <row r="20" spans="1:3" ht="49.9" customHeight="1">
      <c r="A20" s="582"/>
      <c r="B20" s="238" t="s">
        <v>32</v>
      </c>
      <c r="C20" s="583" t="s">
        <v>33</v>
      </c>
    </row>
    <row r="21" spans="1:3" ht="43.5"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1" zoomScale="89" zoomScaleNormal="75" zoomScaleSheetLayoutView="89" workbookViewId="0">
      <selection activeCell="L25" sqref="L25"/>
    </sheetView>
  </sheetViews>
  <sheetFormatPr defaultColWidth="10.625" defaultRowHeight="14.25"/>
  <cols>
    <col min="1" max="1" width="4.125" style="7" customWidth="1"/>
    <col min="2" max="2" width="14.875" style="4" customWidth="1"/>
    <col min="3" max="3" width="16.625" style="4" customWidth="1"/>
    <col min="4" max="4" width="9.625" style="4" customWidth="1"/>
    <col min="5" max="5" width="18.25" style="4" customWidth="1"/>
    <col min="6" max="6" width="7.125" style="4" customWidth="1"/>
    <col min="7" max="7" width="10"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255</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255</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255</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255</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255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255</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255</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255</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255</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255</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255</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255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267</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261</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262</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263</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264</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265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266</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267</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261</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262</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263</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264</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265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266</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267</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0" t="s">
        <v>277</v>
      </c>
      <c r="H45" s="695"/>
      <c r="I45" s="305" t="s">
        <v>278</v>
      </c>
      <c r="J45" s="694" t="s">
        <v>279</v>
      </c>
      <c r="K45" s="694"/>
      <c r="L45" s="694" t="s">
        <v>280</v>
      </c>
      <c r="M45" s="694"/>
      <c r="N45" s="305" t="s">
        <v>281</v>
      </c>
      <c r="O45" s="306" t="s">
        <v>282</v>
      </c>
      <c r="P45" s="680" t="s">
        <v>283</v>
      </c>
      <c r="Q45" s="657"/>
      <c r="R45" s="680" t="s">
        <v>284</v>
      </c>
      <c r="S45" s="681"/>
      <c r="T45" s="681"/>
      <c r="U45" s="681"/>
      <c r="V45" s="625"/>
      <c r="W45" s="548" t="s">
        <v>216</v>
      </c>
    </row>
    <row r="46" spans="1:24" ht="24" customHeight="1">
      <c r="B46" s="686"/>
      <c r="C46" s="691" t="s">
        <v>285</v>
      </c>
      <c r="D46" s="376"/>
      <c r="E46" s="102">
        <f t="shared" ref="E46:E51" si="22">SUM(G46:Q46)</f>
        <v>0</v>
      </c>
      <c r="F46" s="173"/>
      <c r="G46" s="674"/>
      <c r="H46" s="675"/>
      <c r="I46" s="472"/>
      <c r="J46" s="673"/>
      <c r="K46" s="673"/>
      <c r="L46" s="678"/>
      <c r="M46" s="679"/>
      <c r="N46" s="399"/>
      <c r="O46" s="307">
        <f t="shared" ref="O46:O51" si="23">ROUND(G46*0.05,0)</f>
        <v>0</v>
      </c>
      <c r="P46" s="682"/>
      <c r="Q46" s="683"/>
      <c r="R46" s="682"/>
      <c r="S46" s="684"/>
      <c r="T46" s="684"/>
      <c r="U46" s="684"/>
      <c r="V46" s="683"/>
      <c r="W46" s="352"/>
    </row>
    <row r="47" spans="1:24" ht="24" customHeight="1">
      <c r="B47" s="686"/>
      <c r="C47" s="692"/>
      <c r="D47" s="376"/>
      <c r="E47" s="102">
        <f t="shared" si="22"/>
        <v>0</v>
      </c>
      <c r="F47" s="173"/>
      <c r="G47" s="674"/>
      <c r="H47" s="675"/>
      <c r="I47" s="472"/>
      <c r="J47" s="673"/>
      <c r="K47" s="673"/>
      <c r="L47" s="678"/>
      <c r="M47" s="679"/>
      <c r="N47" s="399"/>
      <c r="O47" s="307">
        <f t="shared" si="23"/>
        <v>0</v>
      </c>
      <c r="P47" s="682"/>
      <c r="Q47" s="683"/>
      <c r="R47" s="682"/>
      <c r="S47" s="684"/>
      <c r="T47" s="684"/>
      <c r="U47" s="684"/>
      <c r="V47" s="683"/>
      <c r="W47" s="352"/>
    </row>
    <row r="48" spans="1:24" ht="24" customHeight="1">
      <c r="B48" s="686"/>
      <c r="C48" s="692"/>
      <c r="D48" s="376"/>
      <c r="E48" s="102">
        <f t="shared" si="22"/>
        <v>0</v>
      </c>
      <c r="F48" s="173"/>
      <c r="G48" s="674"/>
      <c r="H48" s="675"/>
      <c r="I48" s="472"/>
      <c r="J48" s="673"/>
      <c r="K48" s="673"/>
      <c r="L48" s="678"/>
      <c r="M48" s="679"/>
      <c r="N48" s="399"/>
      <c r="O48" s="307">
        <f t="shared" si="23"/>
        <v>0</v>
      </c>
      <c r="P48" s="682"/>
      <c r="Q48" s="683"/>
      <c r="R48" s="682"/>
      <c r="S48" s="684"/>
      <c r="T48" s="684"/>
      <c r="U48" s="684"/>
      <c r="V48" s="683"/>
      <c r="W48" s="352"/>
    </row>
    <row r="49" spans="1:23" ht="24" customHeight="1">
      <c r="B49" s="686"/>
      <c r="C49" s="692"/>
      <c r="D49" s="376"/>
      <c r="E49" s="102">
        <f t="shared" si="22"/>
        <v>0</v>
      </c>
      <c r="F49" s="173"/>
      <c r="G49" s="674"/>
      <c r="H49" s="675"/>
      <c r="I49" s="472"/>
      <c r="J49" s="673"/>
      <c r="K49" s="673"/>
      <c r="L49" s="678"/>
      <c r="M49" s="679"/>
      <c r="N49" s="399"/>
      <c r="O49" s="307">
        <f t="shared" si="23"/>
        <v>0</v>
      </c>
      <c r="P49" s="682"/>
      <c r="Q49" s="683"/>
      <c r="R49" s="682"/>
      <c r="S49" s="684"/>
      <c r="T49" s="684"/>
      <c r="U49" s="684"/>
      <c r="V49" s="683"/>
      <c r="W49" s="352"/>
    </row>
    <row r="50" spans="1:23" ht="24" customHeight="1">
      <c r="B50" s="686"/>
      <c r="C50" s="692"/>
      <c r="D50" s="376"/>
      <c r="E50" s="102">
        <f t="shared" si="22"/>
        <v>0</v>
      </c>
      <c r="F50" s="173"/>
      <c r="G50" s="674"/>
      <c r="H50" s="675"/>
      <c r="I50" s="472"/>
      <c r="J50" s="673"/>
      <c r="K50" s="673"/>
      <c r="L50" s="678"/>
      <c r="M50" s="679"/>
      <c r="N50" s="399"/>
      <c r="O50" s="307">
        <f t="shared" si="23"/>
        <v>0</v>
      </c>
      <c r="P50" s="682"/>
      <c r="Q50" s="683"/>
      <c r="R50" s="682"/>
      <c r="S50" s="684"/>
      <c r="T50" s="684"/>
      <c r="U50" s="684"/>
      <c r="V50" s="683"/>
      <c r="W50" s="352"/>
    </row>
    <row r="51" spans="1:23" ht="24" customHeight="1">
      <c r="B51" s="686"/>
      <c r="C51" s="693"/>
      <c r="D51" s="376"/>
      <c r="E51" s="102">
        <f t="shared" si="22"/>
        <v>0</v>
      </c>
      <c r="F51" s="173"/>
      <c r="G51" s="674"/>
      <c r="H51" s="675"/>
      <c r="I51" s="472"/>
      <c r="J51" s="676"/>
      <c r="K51" s="677"/>
      <c r="L51" s="679"/>
      <c r="M51" s="696"/>
      <c r="N51" s="399"/>
      <c r="O51" s="307">
        <f t="shared" si="23"/>
        <v>0</v>
      </c>
      <c r="P51" s="682"/>
      <c r="Q51" s="683"/>
      <c r="R51" s="682"/>
      <c r="S51" s="684"/>
      <c r="T51" s="684"/>
      <c r="U51" s="684"/>
      <c r="V51" s="683"/>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625" defaultRowHeight="14.25"/>
  <cols>
    <col min="1" max="1" width="4.125" style="7" customWidth="1"/>
    <col min="2" max="2" width="25.25" style="4" customWidth="1"/>
    <col min="3" max="3" width="10.375" style="7" customWidth="1"/>
    <col min="4" max="4" width="9.625" style="4" customWidth="1"/>
    <col min="5" max="5" width="18.25" style="4" customWidth="1"/>
    <col min="6" max="6" width="7.125" style="4" customWidth="1"/>
    <col min="7" max="7" width="16"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2"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25"/>
  <cols>
    <col min="1" max="1" width="6.625" customWidth="1"/>
    <col min="2" max="2" width="24.625" customWidth="1"/>
    <col min="3" max="3" width="14.625" customWidth="1"/>
    <col min="4" max="4" width="6.625" customWidth="1"/>
    <col min="5" max="5" width="14.625" customWidth="1"/>
    <col min="6" max="6" width="21.625" customWidth="1"/>
    <col min="7" max="7" width="7.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25"/>
  <cols>
    <col min="1" max="1" width="5.5" customWidth="1"/>
    <col min="2" max="2" width="20.875" customWidth="1"/>
    <col min="3" max="3" width="11.875" style="2" customWidth="1"/>
    <col min="4" max="4" width="9.875" customWidth="1"/>
    <col min="5" max="5" width="8" customWidth="1"/>
    <col min="6" max="6" width="14.5" customWidth="1"/>
    <col min="7" max="7" width="14.625" style="2" customWidth="1"/>
    <col min="8" max="8" width="6.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75" thickTop="1" thickBot="1">
      <c r="A5" s="109"/>
      <c r="B5" s="15"/>
      <c r="C5" s="54"/>
      <c r="D5" s="15"/>
      <c r="E5" s="54"/>
      <c r="F5" s="15"/>
      <c r="G5" s="54"/>
      <c r="J5" s="2"/>
    </row>
    <row r="6" spans="1:10" ht="24" customHeight="1" thickBot="1">
      <c r="A6" s="109"/>
      <c r="B6" s="15" t="s">
        <v>309</v>
      </c>
      <c r="C6" s="54"/>
      <c r="D6" s="15"/>
      <c r="E6" s="733">
        <f>G14</f>
        <v>0</v>
      </c>
      <c r="F6" s="734"/>
      <c r="G6" s="15" t="s">
        <v>115</v>
      </c>
      <c r="J6" s="2"/>
    </row>
    <row r="7" spans="1:10" ht="9" customHeight="1">
      <c r="A7" s="15"/>
      <c r="B7" s="15"/>
      <c r="C7" s="54"/>
      <c r="D7" s="15"/>
      <c r="E7" s="15"/>
      <c r="F7" s="15"/>
      <c r="G7" s="54"/>
    </row>
    <row r="8" spans="1:10" ht="30" customHeight="1">
      <c r="A8" s="15"/>
      <c r="B8" s="635" t="s">
        <v>310</v>
      </c>
      <c r="C8" s="635"/>
      <c r="D8" s="142" t="s">
        <v>311</v>
      </c>
      <c r="E8" s="716" t="s">
        <v>277</v>
      </c>
      <c r="F8" s="625"/>
      <c r="G8" s="110" t="s">
        <v>312</v>
      </c>
      <c r="H8" s="137" t="s">
        <v>216</v>
      </c>
      <c r="I8" s="318" t="s">
        <v>313</v>
      </c>
    </row>
    <row r="9" spans="1:10" ht="30" customHeight="1">
      <c r="A9" s="15"/>
      <c r="B9" s="717"/>
      <c r="C9" s="718"/>
      <c r="D9" s="481"/>
      <c r="E9" s="719"/>
      <c r="F9" s="720"/>
      <c r="G9" s="401">
        <f>D9*E9</f>
        <v>0</v>
      </c>
      <c r="H9" s="153"/>
      <c r="I9" s="304"/>
    </row>
    <row r="10" spans="1:10" ht="30" customHeight="1">
      <c r="A10" s="15"/>
      <c r="B10" s="712"/>
      <c r="C10" s="713"/>
      <c r="D10" s="360"/>
      <c r="E10" s="714"/>
      <c r="F10" s="715"/>
      <c r="G10" s="401">
        <f>D10*E10</f>
        <v>0</v>
      </c>
      <c r="H10" s="153"/>
      <c r="I10" s="304"/>
    </row>
    <row r="11" spans="1:10" ht="30" customHeight="1">
      <c r="A11" s="15"/>
      <c r="B11" s="712"/>
      <c r="C11" s="713"/>
      <c r="D11" s="360"/>
      <c r="E11" s="714"/>
      <c r="F11" s="715"/>
      <c r="G11" s="401">
        <f>D11*E11</f>
        <v>0</v>
      </c>
      <c r="H11" s="153"/>
      <c r="I11" s="304"/>
    </row>
    <row r="12" spans="1:10" ht="30" customHeight="1" thickBot="1">
      <c r="A12" s="15"/>
      <c r="B12" s="721"/>
      <c r="C12" s="722"/>
      <c r="D12" s="361"/>
      <c r="E12" s="723"/>
      <c r="F12" s="724"/>
      <c r="G12" s="402">
        <f>D12*E12</f>
        <v>0</v>
      </c>
      <c r="H12" s="153"/>
      <c r="I12" s="304"/>
    </row>
    <row r="13" spans="1:10" ht="30" customHeight="1" thickBot="1">
      <c r="A13" s="15"/>
      <c r="B13" s="725" t="s">
        <v>300</v>
      </c>
      <c r="C13" s="726"/>
      <c r="D13" s="726"/>
      <c r="E13" s="726"/>
      <c r="F13" s="726"/>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33">
        <f>G23</f>
        <v>0</v>
      </c>
      <c r="F16" s="734"/>
      <c r="G16" s="15" t="s">
        <v>115</v>
      </c>
      <c r="J16" s="2"/>
    </row>
    <row r="17" spans="1:10" ht="10.5" customHeight="1">
      <c r="A17" s="109"/>
      <c r="B17" s="15"/>
      <c r="C17" s="54"/>
      <c r="D17" s="15"/>
      <c r="E17" s="299"/>
      <c r="F17" s="299"/>
      <c r="G17" s="15"/>
      <c r="J17" s="2"/>
    </row>
    <row r="18" spans="1:10" ht="30" customHeight="1">
      <c r="A18" s="109"/>
      <c r="B18" s="635" t="s">
        <v>315</v>
      </c>
      <c r="C18" s="635"/>
      <c r="D18" s="716" t="s">
        <v>316</v>
      </c>
      <c r="E18" s="625"/>
      <c r="F18" s="142" t="s">
        <v>317</v>
      </c>
      <c r="G18" s="110" t="s">
        <v>300</v>
      </c>
      <c r="I18" s="318" t="s">
        <v>313</v>
      </c>
      <c r="J18" s="2"/>
    </row>
    <row r="19" spans="1:10" ht="30" customHeight="1">
      <c r="A19" s="109"/>
      <c r="B19" s="727"/>
      <c r="C19" s="728"/>
      <c r="D19" s="729">
        <v>75500</v>
      </c>
      <c r="E19" s="730"/>
      <c r="F19" s="300"/>
      <c r="G19" s="403">
        <f>F19*D19</f>
        <v>0</v>
      </c>
      <c r="I19" s="304"/>
      <c r="J19" s="2"/>
    </row>
    <row r="20" spans="1:10" ht="30" hidden="1" customHeight="1">
      <c r="A20" s="109"/>
      <c r="B20" s="727" t="s">
        <v>318</v>
      </c>
      <c r="C20" s="728"/>
      <c r="D20" s="729">
        <v>75500</v>
      </c>
      <c r="E20" s="730"/>
      <c r="F20" s="300"/>
      <c r="G20" s="403">
        <f>F20*D20</f>
        <v>0</v>
      </c>
      <c r="I20" s="304"/>
      <c r="J20" s="2"/>
    </row>
    <row r="21" spans="1:10" ht="30" hidden="1" customHeight="1">
      <c r="A21" s="109"/>
      <c r="B21" s="727" t="s">
        <v>319</v>
      </c>
      <c r="C21" s="728"/>
      <c r="D21" s="729">
        <v>75500</v>
      </c>
      <c r="E21" s="730"/>
      <c r="F21" s="300"/>
      <c r="G21" s="403">
        <f>F21*D21</f>
        <v>0</v>
      </c>
      <c r="I21" s="304"/>
      <c r="J21" s="2"/>
    </row>
    <row r="22" spans="1:10" ht="30" customHeight="1" thickBot="1">
      <c r="A22" s="109"/>
      <c r="B22" s="727"/>
      <c r="C22" s="728"/>
      <c r="D22" s="729"/>
      <c r="E22" s="730"/>
      <c r="F22" s="300"/>
      <c r="G22" s="403">
        <f>F22*D22</f>
        <v>0</v>
      </c>
      <c r="I22" s="304"/>
      <c r="J22" s="2"/>
    </row>
    <row r="23" spans="1:10" ht="30" customHeight="1" thickBot="1">
      <c r="A23" s="109"/>
      <c r="B23" s="731"/>
      <c r="C23" s="732"/>
      <c r="D23" s="732"/>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25"/>
  <cols>
    <col min="1" max="1" width="6.125" style="15" customWidth="1"/>
    <col min="2" max="2" width="30.375" style="15" customWidth="1"/>
    <col min="3" max="3" width="21.5" style="15" customWidth="1"/>
    <col min="4" max="4" width="16.625" style="15" customWidth="1"/>
    <col min="5" max="5" width="13.5" style="15" customWidth="1"/>
    <col min="6" max="6" width="22.625" style="15" customWidth="1"/>
    <col min="7" max="7" width="19.125" style="15" customWidth="1"/>
    <col min="8" max="8" width="7.625" style="15" customWidth="1"/>
    <col min="9" max="9" width="7.125" style="15" bestFit="1" customWidth="1"/>
    <col min="10" max="16384" width="9" style="15"/>
  </cols>
  <sheetData>
    <row r="2" spans="1:9" ht="15" customHeight="1">
      <c r="A2" s="29" t="s">
        <v>320</v>
      </c>
      <c r="B2" s="57"/>
      <c r="C2" s="29"/>
      <c r="D2" s="29"/>
      <c r="E2" s="29"/>
      <c r="F2" s="29"/>
      <c r="G2" s="29"/>
    </row>
    <row r="3" spans="1:9" ht="9.9499999999999993"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499999999999993" customHeight="1"/>
    <row r="16" spans="1:9" ht="9.9499999999999993"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499999999999993" customHeight="1">
      <c r="A26" s="29"/>
      <c r="B26" s="57"/>
      <c r="C26" s="118"/>
      <c r="D26" s="122"/>
      <c r="E26" s="64"/>
      <c r="F26" s="119"/>
      <c r="G26" s="123"/>
    </row>
    <row r="27" spans="1:9" ht="9.9499999999999993"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25"/>
  <cols>
    <col min="1" max="1" width="5" customWidth="1"/>
    <col min="2" max="2" width="23.625" customWidth="1"/>
    <col min="3" max="3" width="19.125" customWidth="1"/>
    <col min="4" max="4" width="18.875" bestFit="1" customWidth="1"/>
    <col min="5" max="5" width="5.5" style="79" bestFit="1" customWidth="1"/>
    <col min="6" max="6" width="9" style="79"/>
    <col min="7" max="7" width="16.625" customWidth="1"/>
    <col min="8" max="8" width="21" bestFit="1" customWidth="1"/>
    <col min="9" max="9" width="14.375" bestFit="1" customWidth="1"/>
  </cols>
  <sheetData>
    <row r="2" spans="1:17" ht="17.25" customHeight="1"/>
    <row r="3" spans="1:17" ht="17.25" customHeight="1">
      <c r="B3" t="str">
        <f>IF(様式1!B5="見積金額内訳書","",IF(様式1!B5="最終見積金額内訳書","",Q7))</f>
        <v/>
      </c>
      <c r="I3" s="157"/>
    </row>
    <row r="4" spans="1:17" ht="17.25">
      <c r="B4" s="739" t="str">
        <f>IF(従事者明細!C1="",業務従事者名簿!Q9,業務従事者名簿!Q10)</f>
        <v>業務従事者名簿　　</v>
      </c>
      <c r="C4" s="739"/>
      <c r="D4" s="739"/>
      <c r="E4" s="739"/>
      <c r="F4" s="739"/>
      <c r="G4" s="739"/>
      <c r="H4" s="739"/>
      <c r="I4" s="739"/>
    </row>
    <row r="5" spans="1:17" ht="1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view="pageBreakPreview" topLeftCell="J26" zoomScaleNormal="70" zoomScaleSheetLayoutView="100" workbookViewId="0">
      <selection activeCell="O39" sqref="O39"/>
    </sheetView>
  </sheetViews>
  <sheetFormatPr defaultColWidth="9" defaultRowHeight="14.25"/>
  <cols>
    <col min="1" max="1" width="13.875" hidden="1" customWidth="1"/>
    <col min="2" max="2" width="52" hidden="1" customWidth="1"/>
    <col min="3" max="9" width="15.5" hidden="1" customWidth="1"/>
    <col min="10" max="10" width="6.25" customWidth="1"/>
    <col min="11" max="11" width="20.625" customWidth="1"/>
    <col min="12" max="13" width="20.625" hidden="1" customWidth="1"/>
    <col min="14" max="14" width="39.375" customWidth="1"/>
    <col min="15" max="15" width="26.125" customWidth="1"/>
    <col min="16" max="16" width="5.5" hidden="1" customWidth="1"/>
    <col min="17" max="17" width="23.125" bestFit="1" customWidth="1"/>
  </cols>
  <sheetData>
    <row r="1" spans="11:17" ht="39.75" customHeight="1">
      <c r="K1" s="747"/>
      <c r="L1" s="747"/>
      <c r="N1" s="157" t="s">
        <v>352</v>
      </c>
      <c r="O1" s="531">
        <f ca="1">TODAY()</f>
        <v>44978</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8"/>
      <c r="L5" s="749"/>
      <c r="M5" s="749"/>
      <c r="N5" s="749"/>
      <c r="O5" s="749"/>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5" hidden="1" customHeight="1">
      <c r="K13" s="4"/>
      <c r="L13" s="4"/>
      <c r="M13" s="4"/>
    </row>
    <row r="14" spans="11:17">
      <c r="O14" s="506" t="s">
        <v>357</v>
      </c>
    </row>
    <row r="15" spans="11:17">
      <c r="L15" s="79"/>
      <c r="M15" s="79"/>
      <c r="N15" s="79" t="s">
        <v>358</v>
      </c>
    </row>
    <row r="16" spans="11:17" ht="24.95"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5" customHeight="1" thickBot="1">
      <c r="K19" s="530">
        <v>2022</v>
      </c>
      <c r="L19" s="509"/>
      <c r="M19" s="509"/>
      <c r="N19" s="507">
        <f>SUMIF($P$26:$P$40,K19,$N$26:$N$40)</f>
        <v>0</v>
      </c>
      <c r="O19" s="343"/>
      <c r="Q19" s="331"/>
    </row>
    <row r="20" spans="1:17" ht="24.95" customHeight="1" thickBot="1">
      <c r="K20" s="510">
        <f>K19+1</f>
        <v>2023</v>
      </c>
      <c r="L20" s="511"/>
      <c r="M20" s="511"/>
      <c r="N20" s="512">
        <f>SUMIF($P$26:$P$40,K20,$N$26:$N$40)</f>
        <v>0</v>
      </c>
      <c r="O20" s="343"/>
      <c r="Q20" s="331"/>
    </row>
    <row r="21" spans="1:17" ht="24.95" customHeight="1" thickBot="1">
      <c r="K21" s="510">
        <f>K20+1</f>
        <v>2024</v>
      </c>
      <c r="L21" s="511"/>
      <c r="M21" s="511"/>
      <c r="N21" s="512">
        <f>SUMIF($P$26:$P$40,K21,$N$26:$N$40)</f>
        <v>0</v>
      </c>
      <c r="O21" s="343"/>
      <c r="Q21" s="331"/>
    </row>
    <row r="22" spans="1:17" ht="24.95" customHeight="1" thickBot="1">
      <c r="K22" s="513">
        <f>K21+1</f>
        <v>2025</v>
      </c>
      <c r="L22" s="514"/>
      <c r="M22" s="514"/>
      <c r="N22" s="515">
        <f>SUMIF($P$26:$P$40,K22,$N$26:$N$40)</f>
        <v>0</v>
      </c>
      <c r="O22" s="343"/>
      <c r="Q22" s="331"/>
    </row>
    <row r="23" spans="1:17" ht="24.95" customHeight="1" thickTop="1" thickBot="1">
      <c r="K23" s="528" t="s">
        <v>312</v>
      </c>
      <c r="L23" s="516"/>
      <c r="M23" s="516"/>
      <c r="N23" s="517">
        <f>SUM(N19:N22)</f>
        <v>0</v>
      </c>
      <c r="O23" s="343"/>
      <c r="Q23" s="331"/>
    </row>
    <row r="24" spans="1:17" ht="24.95" customHeight="1">
      <c r="K24" s="79"/>
      <c r="L24" s="508"/>
      <c r="M24" s="508"/>
      <c r="N24" s="508"/>
      <c r="O24" s="343"/>
      <c r="Q24" s="331"/>
    </row>
    <row r="25" spans="1:17" ht="17.25">
      <c r="A25" s="270"/>
      <c r="B25" s="327" t="s">
        <v>362</v>
      </c>
      <c r="C25" s="328">
        <v>1</v>
      </c>
      <c r="D25" s="328">
        <v>2</v>
      </c>
      <c r="E25" s="328">
        <v>3</v>
      </c>
      <c r="F25" s="328">
        <v>4</v>
      </c>
      <c r="G25" s="328">
        <v>5</v>
      </c>
      <c r="H25" s="328">
        <v>6</v>
      </c>
      <c r="I25" s="328">
        <v>7</v>
      </c>
      <c r="K25" s="518" t="s">
        <v>363</v>
      </c>
      <c r="L25" s="519"/>
      <c r="N25" s="79"/>
      <c r="O25" s="79" t="s">
        <v>364</v>
      </c>
      <c r="P25" s="79"/>
    </row>
    <row r="26" spans="1:17" ht="24.95" customHeight="1" thickBot="1">
      <c r="A26" s="741"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2"/>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2"/>
      <c r="B28" s="334" t="s">
        <v>372</v>
      </c>
      <c r="C28" s="335">
        <v>0</v>
      </c>
      <c r="D28" s="335">
        <v>0</v>
      </c>
      <c r="E28" s="335">
        <v>0</v>
      </c>
      <c r="F28" s="335">
        <v>0</v>
      </c>
      <c r="G28" s="335">
        <v>0</v>
      </c>
      <c r="H28" s="335">
        <v>0</v>
      </c>
      <c r="I28" s="335">
        <v>0</v>
      </c>
      <c r="K28" s="79"/>
      <c r="L28" s="79" t="s">
        <v>360</v>
      </c>
      <c r="M28" s="79" t="s">
        <v>361</v>
      </c>
      <c r="N28" s="79"/>
      <c r="O28" s="79" t="s">
        <v>373</v>
      </c>
      <c r="P28" s="79"/>
    </row>
    <row r="29" spans="1:17" ht="24.95" customHeight="1" thickBot="1">
      <c r="A29" s="742"/>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5" customHeight="1" thickBot="1">
      <c r="A30" s="742"/>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5" customHeight="1" thickBot="1">
      <c r="A31" s="743"/>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5" customHeight="1" thickBot="1">
      <c r="A32" s="741"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5" customHeight="1" thickBot="1">
      <c r="A33" s="743"/>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5" customHeight="1" thickBot="1">
      <c r="A34" s="744" t="s">
        <v>385</v>
      </c>
      <c r="B34" s="340" t="s">
        <v>386</v>
      </c>
      <c r="C34" s="750">
        <f t="shared" ref="C34:I34" si="4">IF($L$26&lt;&gt;0,C30*9/10*$Q$12,0)</f>
        <v>0</v>
      </c>
      <c r="D34" s="750">
        <f t="shared" si="4"/>
        <v>0</v>
      </c>
      <c r="E34" s="750">
        <f t="shared" si="4"/>
        <v>0</v>
      </c>
      <c r="F34" s="750">
        <f t="shared" si="4"/>
        <v>0</v>
      </c>
      <c r="G34" s="750">
        <f t="shared" si="4"/>
        <v>0</v>
      </c>
      <c r="H34" s="750">
        <f t="shared" si="4"/>
        <v>0</v>
      </c>
      <c r="I34" s="750">
        <f t="shared" si="4"/>
        <v>0</v>
      </c>
      <c r="K34" s="525" t="s">
        <v>387</v>
      </c>
      <c r="L34" s="512">
        <f>IFERROR(H32,0)</f>
        <v>0</v>
      </c>
      <c r="M34" s="512">
        <f>IFERROR(SUM(H34:H38),0)</f>
        <v>0</v>
      </c>
      <c r="N34" s="512">
        <f t="shared" si="2"/>
        <v>0</v>
      </c>
      <c r="O34" s="526"/>
      <c r="P34">
        <f t="shared" si="0"/>
        <v>1899</v>
      </c>
      <c r="T34" s="84"/>
    </row>
    <row r="35" spans="1:20" ht="24.95" customHeight="1" thickBot="1">
      <c r="A35" s="745"/>
      <c r="B35" s="329" t="s">
        <v>388</v>
      </c>
      <c r="C35" s="751"/>
      <c r="D35" s="751"/>
      <c r="E35" s="751"/>
      <c r="F35" s="751"/>
      <c r="G35" s="751"/>
      <c r="H35" s="751"/>
      <c r="I35" s="751"/>
      <c r="K35" s="527" t="s">
        <v>389</v>
      </c>
      <c r="L35" s="515">
        <f>IFERROR(I32,0)</f>
        <v>0</v>
      </c>
      <c r="M35" s="515">
        <f>IFERROR(SUM(I34:I38),0)</f>
        <v>0</v>
      </c>
      <c r="N35" s="515">
        <f t="shared" si="2"/>
        <v>0</v>
      </c>
      <c r="O35" s="526"/>
      <c r="P35">
        <f t="shared" si="0"/>
        <v>1899</v>
      </c>
    </row>
    <row r="36" spans="1:20" ht="24.95" customHeight="1" thickTop="1" thickBot="1">
      <c r="A36" s="745"/>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45"/>
      <c r="B37" s="329" t="s">
        <v>391</v>
      </c>
      <c r="C37" s="750" t="e">
        <f t="shared" ref="C37:I37" si="5">IF($L$26=0,C32*$Q$12,0)</f>
        <v>#DIV/0!</v>
      </c>
      <c r="D37" s="750" t="e">
        <f t="shared" si="5"/>
        <v>#DIV/0!</v>
      </c>
      <c r="E37" s="750" t="e">
        <f t="shared" si="5"/>
        <v>#DIV/0!</v>
      </c>
      <c r="F37" s="750" t="e">
        <f t="shared" si="5"/>
        <v>#DIV/0!</v>
      </c>
      <c r="G37" s="750" t="e">
        <f t="shared" si="5"/>
        <v>#DIV/0!</v>
      </c>
      <c r="H37" s="750" t="e">
        <f t="shared" si="5"/>
        <v>#DIV/0!</v>
      </c>
      <c r="I37" s="750" t="e">
        <f t="shared" si="5"/>
        <v>#DIV/0!</v>
      </c>
      <c r="K37" s="377"/>
      <c r="L37" s="342"/>
      <c r="M37" s="342"/>
      <c r="N37" s="342"/>
      <c r="O37" s="343"/>
      <c r="P37" s="343"/>
    </row>
    <row r="38" spans="1:20" ht="20.100000000000001" customHeight="1">
      <c r="A38" s="746"/>
      <c r="B38" s="332" t="s">
        <v>392</v>
      </c>
      <c r="C38" s="751"/>
      <c r="D38" s="751"/>
      <c r="E38" s="751"/>
      <c r="F38" s="751"/>
      <c r="G38" s="751"/>
      <c r="H38" s="751"/>
      <c r="I38" s="751"/>
      <c r="K38" s="79"/>
      <c r="L38" s="79" t="s">
        <v>360</v>
      </c>
      <c r="M38" s="79" t="s">
        <v>361</v>
      </c>
      <c r="N38" s="79"/>
      <c r="O38" s="343" t="s">
        <v>364</v>
      </c>
      <c r="P38" s="343"/>
    </row>
    <row r="39" spans="1:20" ht="24.95"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5"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10" bestFit="1" customWidth="1"/>
    <col min="10" max="10" width="9.625" bestFit="1" customWidth="1"/>
    <col min="11" max="11" width="5.875" bestFit="1" customWidth="1"/>
    <col min="12" max="12" width="7.625" bestFit="1" customWidth="1"/>
    <col min="13" max="13" width="4.375" customWidth="1"/>
    <col min="14" max="14" width="5" customWidth="1"/>
    <col min="15" max="15" width="10.625" style="97" bestFit="1" customWidth="1"/>
    <col min="16" max="16" width="6.625" bestFit="1" customWidth="1"/>
    <col min="17" max="17" width="9.1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5">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A19" sqref="A19:I20"/>
    </sheetView>
  </sheetViews>
  <sheetFormatPr defaultRowHeight="14.25"/>
  <cols>
    <col min="1" max="2" width="8.625" style="86" customWidth="1"/>
    <col min="3" max="3" width="13.375" style="86" customWidth="1"/>
    <col min="4" max="5" width="6.625" style="86" customWidth="1"/>
    <col min="6" max="7" width="7.625" style="86" customWidth="1"/>
    <col min="8" max="8" width="13.125" style="86" customWidth="1"/>
    <col min="9" max="9" width="12.625" style="86" customWidth="1"/>
    <col min="10" max="262" width="9" style="86"/>
    <col min="263" max="263" width="8.375" style="86" customWidth="1"/>
    <col min="264" max="264" width="16" style="86" customWidth="1"/>
    <col min="265" max="518" width="9" style="86"/>
    <col min="519" max="519" width="8.375" style="86" customWidth="1"/>
    <col min="520" max="520" width="16" style="86" customWidth="1"/>
    <col min="521" max="774" width="9" style="86"/>
    <col min="775" max="775" width="8.375" style="86" customWidth="1"/>
    <col min="776" max="776" width="16" style="86" customWidth="1"/>
    <col min="777" max="1030" width="9" style="86"/>
    <col min="1031" max="1031" width="8.375" style="86" customWidth="1"/>
    <col min="1032" max="1032" width="16" style="86" customWidth="1"/>
    <col min="1033" max="1286" width="9" style="86"/>
    <col min="1287" max="1287" width="8.375" style="86" customWidth="1"/>
    <col min="1288" max="1288" width="16" style="86" customWidth="1"/>
    <col min="1289" max="1542" width="9" style="86"/>
    <col min="1543" max="1543" width="8.375" style="86" customWidth="1"/>
    <col min="1544" max="1544" width="16" style="86" customWidth="1"/>
    <col min="1545" max="1798" width="9" style="86"/>
    <col min="1799" max="1799" width="8.375" style="86" customWidth="1"/>
    <col min="1800" max="1800" width="16" style="86" customWidth="1"/>
    <col min="1801" max="2054" width="9" style="86"/>
    <col min="2055" max="2055" width="8.375" style="86" customWidth="1"/>
    <col min="2056" max="2056" width="16" style="86" customWidth="1"/>
    <col min="2057" max="2310" width="9" style="86"/>
    <col min="2311" max="2311" width="8.375" style="86" customWidth="1"/>
    <col min="2312" max="2312" width="16" style="86" customWidth="1"/>
    <col min="2313" max="2566" width="9" style="86"/>
    <col min="2567" max="2567" width="8.375" style="86" customWidth="1"/>
    <col min="2568" max="2568" width="16" style="86" customWidth="1"/>
    <col min="2569" max="2822" width="9" style="86"/>
    <col min="2823" max="2823" width="8.375" style="86" customWidth="1"/>
    <col min="2824" max="2824" width="16" style="86" customWidth="1"/>
    <col min="2825" max="3078" width="9" style="86"/>
    <col min="3079" max="3079" width="8.375" style="86" customWidth="1"/>
    <col min="3080" max="3080" width="16" style="86" customWidth="1"/>
    <col min="3081" max="3334" width="9" style="86"/>
    <col min="3335" max="3335" width="8.375" style="86" customWidth="1"/>
    <col min="3336" max="3336" width="16" style="86" customWidth="1"/>
    <col min="3337" max="3590" width="9" style="86"/>
    <col min="3591" max="3591" width="8.375" style="86" customWidth="1"/>
    <col min="3592" max="3592" width="16" style="86" customWidth="1"/>
    <col min="3593" max="3846" width="9" style="86"/>
    <col min="3847" max="3847" width="8.375" style="86" customWidth="1"/>
    <col min="3848" max="3848" width="16" style="86" customWidth="1"/>
    <col min="3849" max="4102" width="9" style="86"/>
    <col min="4103" max="4103" width="8.375" style="86" customWidth="1"/>
    <col min="4104" max="4104" width="16" style="86" customWidth="1"/>
    <col min="4105" max="4358" width="9" style="86"/>
    <col min="4359" max="4359" width="8.375" style="86" customWidth="1"/>
    <col min="4360" max="4360" width="16" style="86" customWidth="1"/>
    <col min="4361" max="4614" width="9" style="86"/>
    <col min="4615" max="4615" width="8.375" style="86" customWidth="1"/>
    <col min="4616" max="4616" width="16" style="86" customWidth="1"/>
    <col min="4617" max="4870" width="9" style="86"/>
    <col min="4871" max="4871" width="8.375" style="86" customWidth="1"/>
    <col min="4872" max="4872" width="16" style="86" customWidth="1"/>
    <col min="4873" max="5126" width="9" style="86"/>
    <col min="5127" max="5127" width="8.375" style="86" customWidth="1"/>
    <col min="5128" max="5128" width="16" style="86" customWidth="1"/>
    <col min="5129" max="5382" width="9" style="86"/>
    <col min="5383" max="5383" width="8.375" style="86" customWidth="1"/>
    <col min="5384" max="5384" width="16" style="86" customWidth="1"/>
    <col min="5385" max="5638" width="9" style="86"/>
    <col min="5639" max="5639" width="8.375" style="86" customWidth="1"/>
    <col min="5640" max="5640" width="16" style="86" customWidth="1"/>
    <col min="5641" max="5894" width="9" style="86"/>
    <col min="5895" max="5895" width="8.375" style="86" customWidth="1"/>
    <col min="5896" max="5896" width="16" style="86" customWidth="1"/>
    <col min="5897" max="6150" width="9" style="86"/>
    <col min="6151" max="6151" width="8.375" style="86" customWidth="1"/>
    <col min="6152" max="6152" width="16" style="86" customWidth="1"/>
    <col min="6153" max="6406" width="9" style="86"/>
    <col min="6407" max="6407" width="8.375" style="86" customWidth="1"/>
    <col min="6408" max="6408" width="16" style="86" customWidth="1"/>
    <col min="6409" max="6662" width="9" style="86"/>
    <col min="6663" max="6663" width="8.375" style="86" customWidth="1"/>
    <col min="6664" max="6664" width="16" style="86" customWidth="1"/>
    <col min="6665" max="6918" width="9" style="86"/>
    <col min="6919" max="6919" width="8.375" style="86" customWidth="1"/>
    <col min="6920" max="6920" width="16" style="86" customWidth="1"/>
    <col min="6921" max="7174" width="9" style="86"/>
    <col min="7175" max="7175" width="8.375" style="86" customWidth="1"/>
    <col min="7176" max="7176" width="16" style="86" customWidth="1"/>
    <col min="7177" max="7430" width="9" style="86"/>
    <col min="7431" max="7431" width="8.375" style="86" customWidth="1"/>
    <col min="7432" max="7432" width="16" style="86" customWidth="1"/>
    <col min="7433" max="7686" width="9" style="86"/>
    <col min="7687" max="7687" width="8.375" style="86" customWidth="1"/>
    <col min="7688" max="7688" width="16" style="86" customWidth="1"/>
    <col min="7689" max="7942" width="9" style="86"/>
    <col min="7943" max="7943" width="8.375" style="86" customWidth="1"/>
    <col min="7944" max="7944" width="16" style="86" customWidth="1"/>
    <col min="7945" max="8198" width="9" style="86"/>
    <col min="8199" max="8199" width="8.375" style="86" customWidth="1"/>
    <col min="8200" max="8200" width="16" style="86" customWidth="1"/>
    <col min="8201" max="8454" width="9" style="86"/>
    <col min="8455" max="8455" width="8.375" style="86" customWidth="1"/>
    <col min="8456" max="8456" width="16" style="86" customWidth="1"/>
    <col min="8457" max="8710" width="9" style="86"/>
    <col min="8711" max="8711" width="8.375" style="86" customWidth="1"/>
    <col min="8712" max="8712" width="16" style="86" customWidth="1"/>
    <col min="8713" max="8966" width="9" style="86"/>
    <col min="8967" max="8967" width="8.375" style="86" customWidth="1"/>
    <col min="8968" max="8968" width="16" style="86" customWidth="1"/>
    <col min="8969" max="9222" width="9" style="86"/>
    <col min="9223" max="9223" width="8.375" style="86" customWidth="1"/>
    <col min="9224" max="9224" width="16" style="86" customWidth="1"/>
    <col min="9225" max="9478" width="9" style="86"/>
    <col min="9479" max="9479" width="8.375" style="86" customWidth="1"/>
    <col min="9480" max="9480" width="16" style="86" customWidth="1"/>
    <col min="9481" max="9734" width="9" style="86"/>
    <col min="9735" max="9735" width="8.375" style="86" customWidth="1"/>
    <col min="9736" max="9736" width="16" style="86" customWidth="1"/>
    <col min="9737" max="9990" width="9" style="86"/>
    <col min="9991" max="9991" width="8.375" style="86" customWidth="1"/>
    <col min="9992" max="9992" width="16" style="86" customWidth="1"/>
    <col min="9993" max="10246" width="9" style="86"/>
    <col min="10247" max="10247" width="8.375" style="86" customWidth="1"/>
    <col min="10248" max="10248" width="16" style="86" customWidth="1"/>
    <col min="10249" max="10502" width="9" style="86"/>
    <col min="10503" max="10503" width="8.375" style="86" customWidth="1"/>
    <col min="10504" max="10504" width="16" style="86" customWidth="1"/>
    <col min="10505" max="10758" width="9" style="86"/>
    <col min="10759" max="10759" width="8.375" style="86" customWidth="1"/>
    <col min="10760" max="10760" width="16" style="86" customWidth="1"/>
    <col min="10761" max="11014" width="9" style="86"/>
    <col min="11015" max="11015" width="8.375" style="86" customWidth="1"/>
    <col min="11016" max="11016" width="16" style="86" customWidth="1"/>
    <col min="11017" max="11270" width="9" style="86"/>
    <col min="11271" max="11271" width="8.375" style="86" customWidth="1"/>
    <col min="11272" max="11272" width="16" style="86" customWidth="1"/>
    <col min="11273" max="11526" width="9" style="86"/>
    <col min="11527" max="11527" width="8.375" style="86" customWidth="1"/>
    <col min="11528" max="11528" width="16" style="86" customWidth="1"/>
    <col min="11529" max="11782" width="9" style="86"/>
    <col min="11783" max="11783" width="8.375" style="86" customWidth="1"/>
    <col min="11784" max="11784" width="16" style="86" customWidth="1"/>
    <col min="11785" max="12038" width="9" style="86"/>
    <col min="12039" max="12039" width="8.375" style="86" customWidth="1"/>
    <col min="12040" max="12040" width="16" style="86" customWidth="1"/>
    <col min="12041" max="12294" width="9" style="86"/>
    <col min="12295" max="12295" width="8.375" style="86" customWidth="1"/>
    <col min="12296" max="12296" width="16" style="86" customWidth="1"/>
    <col min="12297" max="12550" width="9" style="86"/>
    <col min="12551" max="12551" width="8.375" style="86" customWidth="1"/>
    <col min="12552" max="12552" width="16" style="86" customWidth="1"/>
    <col min="12553" max="12806" width="9" style="86"/>
    <col min="12807" max="12807" width="8.375" style="86" customWidth="1"/>
    <col min="12808" max="12808" width="16" style="86" customWidth="1"/>
    <col min="12809" max="13062" width="9" style="86"/>
    <col min="13063" max="13063" width="8.375" style="86" customWidth="1"/>
    <col min="13064" max="13064" width="16" style="86" customWidth="1"/>
    <col min="13065" max="13318" width="9" style="86"/>
    <col min="13319" max="13319" width="8.375" style="86" customWidth="1"/>
    <col min="13320" max="13320" width="16" style="86" customWidth="1"/>
    <col min="13321" max="13574" width="9" style="86"/>
    <col min="13575" max="13575" width="8.375" style="86" customWidth="1"/>
    <col min="13576" max="13576" width="16" style="86" customWidth="1"/>
    <col min="13577" max="13830" width="9" style="86"/>
    <col min="13831" max="13831" width="8.375" style="86" customWidth="1"/>
    <col min="13832" max="13832" width="16" style="86" customWidth="1"/>
    <col min="13833" max="14086" width="9" style="86"/>
    <col min="14087" max="14087" width="8.375" style="86" customWidth="1"/>
    <col min="14088" max="14088" width="16" style="86" customWidth="1"/>
    <col min="14089" max="14342" width="9" style="86"/>
    <col min="14343" max="14343" width="8.375" style="86" customWidth="1"/>
    <col min="14344" max="14344" width="16" style="86" customWidth="1"/>
    <col min="14345" max="14598" width="9" style="86"/>
    <col min="14599" max="14599" width="8.375" style="86" customWidth="1"/>
    <col min="14600" max="14600" width="16" style="86" customWidth="1"/>
    <col min="14601" max="14854" width="9" style="86"/>
    <col min="14855" max="14855" width="8.375" style="86" customWidth="1"/>
    <col min="14856" max="14856" width="16" style="86" customWidth="1"/>
    <col min="14857" max="15110" width="9" style="86"/>
    <col min="15111" max="15111" width="8.375" style="86" customWidth="1"/>
    <col min="15112" max="15112" width="16" style="86" customWidth="1"/>
    <col min="15113" max="15366" width="9" style="86"/>
    <col min="15367" max="15367" width="8.375" style="86" customWidth="1"/>
    <col min="15368" max="15368" width="16" style="86" customWidth="1"/>
    <col min="15369" max="15622" width="9" style="86"/>
    <col min="15623" max="15623" width="8.375" style="86" customWidth="1"/>
    <col min="15624" max="15624" width="16" style="86" customWidth="1"/>
    <col min="15625" max="15878" width="9" style="86"/>
    <col min="15879" max="15879" width="8.375" style="86" customWidth="1"/>
    <col min="15880" max="15880" width="16" style="86" customWidth="1"/>
    <col min="15881" max="16134" width="9" style="86"/>
    <col min="16135" max="16135" width="8.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15"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25"/>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597"/>
      <c r="B2" s="597"/>
      <c r="G2" s="16"/>
      <c r="J2" t="s">
        <v>99</v>
      </c>
    </row>
    <row r="3" spans="1:21" ht="20.100000000000001" customHeight="1" thickBot="1">
      <c r="B3" s="602" t="s">
        <v>100</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1" t="s">
        <v>101</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03" t="s">
        <v>111</v>
      </c>
      <c r="F7" s="604"/>
      <c r="G7" s="604"/>
      <c r="H7" s="41"/>
      <c r="I7" s="42"/>
      <c r="J7" s="42"/>
      <c r="K7" s="42"/>
      <c r="L7" s="42"/>
      <c r="M7" s="42"/>
      <c r="N7" s="42"/>
      <c r="O7" s="42"/>
      <c r="P7" s="42"/>
      <c r="Q7" s="88" t="s">
        <v>112</v>
      </c>
    </row>
    <row r="8" spans="1:21" ht="20.100000000000001" customHeight="1">
      <c r="B8" s="606"/>
      <c r="C8" s="606"/>
      <c r="D8" s="249"/>
      <c r="E8" s="605"/>
      <c r="F8" s="605"/>
      <c r="G8" s="605"/>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596" t="s">
        <v>122</v>
      </c>
      <c r="D16" s="596"/>
      <c r="E16" s="596"/>
      <c r="F16" s="19"/>
      <c r="G16" s="20">
        <f>G17+G18+G19</f>
        <v>0</v>
      </c>
      <c r="H16" s="20" t="s">
        <v>115</v>
      </c>
      <c r="O16" s="126"/>
    </row>
    <row r="17" spans="2:17" ht="24.95" customHeight="1" thickTop="1">
      <c r="C17" s="21" t="s">
        <v>123</v>
      </c>
      <c r="D17" s="610" t="s">
        <v>124</v>
      </c>
      <c r="E17" s="610"/>
      <c r="F17" s="43"/>
      <c r="G17" s="246">
        <f>様式2_2_2その他原価・一般管理費等!$D$30</f>
        <v>0</v>
      </c>
      <c r="H17" s="246" t="s">
        <v>115</v>
      </c>
      <c r="O17" s="126"/>
    </row>
    <row r="18" spans="2:17" ht="24.95" customHeight="1">
      <c r="C18" s="21" t="s">
        <v>125</v>
      </c>
      <c r="D18" s="610" t="s">
        <v>126</v>
      </c>
      <c r="E18" s="610"/>
      <c r="F18" s="43"/>
      <c r="G18" s="247">
        <f>様式2_2_2その他原価・一般管理費等!$F$30</f>
        <v>0</v>
      </c>
      <c r="H18" s="247" t="s">
        <v>115</v>
      </c>
    </row>
    <row r="19" spans="2:17" ht="24.95" customHeight="1">
      <c r="B19" s="21"/>
      <c r="C19" s="21" t="s">
        <v>127</v>
      </c>
      <c r="D19" s="609" t="s">
        <v>128</v>
      </c>
      <c r="E19" s="609"/>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5"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5" customHeight="1">
      <c r="C22" s="21" t="s">
        <v>132</v>
      </c>
      <c r="D22" s="4" t="s">
        <v>133</v>
      </c>
      <c r="G22" s="247">
        <f>G23+G24</f>
        <v>0</v>
      </c>
      <c r="H22" s="247" t="s">
        <v>115</v>
      </c>
    </row>
    <row r="23" spans="2:17" ht="24.95" customHeight="1">
      <c r="C23" s="21"/>
      <c r="E23" s="4" t="s">
        <v>134</v>
      </c>
      <c r="G23" s="247">
        <f>様式2_4旅費!$F$4</f>
        <v>0</v>
      </c>
      <c r="H23" s="247" t="s">
        <v>115</v>
      </c>
      <c r="I23" s="245"/>
    </row>
    <row r="24" spans="2:17" ht="24.95" customHeight="1">
      <c r="C24" s="21"/>
      <c r="E24" s="4" t="s">
        <v>135</v>
      </c>
      <c r="G24" s="247">
        <f>様式2_4旅費!$F$6</f>
        <v>0</v>
      </c>
      <c r="H24" s="247" t="s">
        <v>115</v>
      </c>
    </row>
    <row r="25" spans="2:17" ht="24.95"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20">
        <f>G29+G30</f>
        <v>0</v>
      </c>
      <c r="H28" s="20" t="s">
        <v>115</v>
      </c>
    </row>
    <row r="29" spans="2:17" ht="30" customHeight="1" thickTop="1">
      <c r="B29" s="18"/>
      <c r="C29" s="596" t="s">
        <v>141</v>
      </c>
      <c r="D29" s="596"/>
      <c r="E29" s="596"/>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8" t="s">
        <v>144</v>
      </c>
      <c r="D31" s="598"/>
      <c r="E31" s="598"/>
      <c r="F31" s="138"/>
      <c r="G31" s="20">
        <f>G16+G20+G28</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B34:H34"/>
    <mergeCell ref="D19:E19"/>
    <mergeCell ref="D18:E18"/>
    <mergeCell ref="D17:E17"/>
    <mergeCell ref="C33:F33"/>
    <mergeCell ref="A1:D1"/>
    <mergeCell ref="C29:E29"/>
    <mergeCell ref="A2:B2"/>
    <mergeCell ref="C32:E32"/>
    <mergeCell ref="C31:E31"/>
    <mergeCell ref="C16:E16"/>
    <mergeCell ref="B4:G4"/>
    <mergeCell ref="B5:G5"/>
    <mergeCell ref="B3:G3"/>
    <mergeCell ref="E7:G8"/>
    <mergeCell ref="B7:C8"/>
    <mergeCell ref="C28:E28"/>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7"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25"/>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7"/>
      <c r="B2" s="614" t="s">
        <v>149</v>
      </c>
      <c r="C2" s="615"/>
      <c r="D2" s="615"/>
      <c r="E2" s="615"/>
      <c r="F2" s="615"/>
      <c r="G2" s="615"/>
      <c r="J2" t="s">
        <v>99</v>
      </c>
    </row>
    <row r="3" spans="1:21" ht="20.100000000000001" customHeight="1" thickBot="1">
      <c r="B3" s="602" t="str">
        <f>様式1!B3</f>
        <v>事業名</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2" t="str">
        <f>様式1!B5</f>
        <v>見積金額内訳書</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06"/>
      <c r="C8" s="606"/>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596" t="s">
        <v>122</v>
      </c>
      <c r="D16" s="596"/>
      <c r="E16" s="596"/>
      <c r="F16" s="19"/>
      <c r="G16" s="20">
        <f>G17+G18+G19</f>
        <v>0</v>
      </c>
      <c r="H16" s="20" t="s">
        <v>115</v>
      </c>
      <c r="O16" s="126" t="s">
        <v>118</v>
      </c>
      <c r="U16" s="4" t="s">
        <v>119</v>
      </c>
    </row>
    <row r="17" spans="2:17" ht="24.95" customHeight="1" thickTop="1">
      <c r="C17" s="21" t="s">
        <v>123</v>
      </c>
      <c r="D17" s="610" t="s">
        <v>124</v>
      </c>
      <c r="E17" s="610"/>
      <c r="F17" s="43"/>
      <c r="G17" s="571">
        <f>様式2_2_2銀外!$D$30</f>
        <v>0</v>
      </c>
      <c r="H17" s="246" t="s">
        <v>115</v>
      </c>
      <c r="O17" s="126" t="s">
        <v>120</v>
      </c>
    </row>
    <row r="18" spans="2:17" ht="24.95" customHeight="1">
      <c r="C18" s="21" t="s">
        <v>125</v>
      </c>
      <c r="D18" s="610" t="s">
        <v>126</v>
      </c>
      <c r="E18" s="610"/>
      <c r="F18" s="43"/>
      <c r="G18" s="572">
        <f>様式2_2_2銀外!$F$30</f>
        <v>0</v>
      </c>
      <c r="H18" s="247" t="s">
        <v>115</v>
      </c>
    </row>
    <row r="19" spans="2:17" ht="24.95" customHeight="1">
      <c r="B19" s="21"/>
      <c r="C19" s="21" t="s">
        <v>127</v>
      </c>
      <c r="D19" s="609" t="s">
        <v>128</v>
      </c>
      <c r="E19" s="609"/>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5"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5" customHeight="1">
      <c r="C22" s="21" t="s">
        <v>132</v>
      </c>
      <c r="D22" s="4" t="s">
        <v>133</v>
      </c>
      <c r="G22" s="247">
        <f>G23+G24</f>
        <v>0</v>
      </c>
      <c r="H22" s="247" t="s">
        <v>115</v>
      </c>
    </row>
    <row r="23" spans="2:17" ht="24.95" customHeight="1">
      <c r="C23" s="21"/>
      <c r="E23" s="4" t="s">
        <v>134</v>
      </c>
      <c r="G23" s="572">
        <f>様式2_4銀行外!$F$4</f>
        <v>0</v>
      </c>
      <c r="H23" s="247" t="s">
        <v>115</v>
      </c>
      <c r="I23" s="245"/>
    </row>
    <row r="24" spans="2:17" ht="24.95" customHeight="1">
      <c r="C24" s="21"/>
      <c r="E24" s="4" t="s">
        <v>135</v>
      </c>
      <c r="G24" s="572">
        <f>様式2_4銀行外!$F$6</f>
        <v>0</v>
      </c>
      <c r="H24" s="247" t="s">
        <v>115</v>
      </c>
    </row>
    <row r="25" spans="2:17" ht="24.95"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573">
        <f>G29+G30</f>
        <v>0</v>
      </c>
      <c r="H28" s="20" t="s">
        <v>115</v>
      </c>
    </row>
    <row r="29" spans="2:17" ht="30" customHeight="1" thickTop="1">
      <c r="B29" s="18"/>
      <c r="C29" s="596" t="s">
        <v>141</v>
      </c>
      <c r="D29" s="596"/>
      <c r="E29" s="596"/>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8" t="s">
        <v>144</v>
      </c>
      <c r="D31" s="598"/>
      <c r="E31" s="598"/>
      <c r="F31" s="138"/>
      <c r="G31" s="20">
        <f>G16+G20+G29</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C32:E32"/>
    <mergeCell ref="C33:F33"/>
    <mergeCell ref="B34:H34"/>
    <mergeCell ref="C16:E16"/>
    <mergeCell ref="D17:E17"/>
    <mergeCell ref="D18:E18"/>
    <mergeCell ref="D19:E19"/>
    <mergeCell ref="C29:E29"/>
    <mergeCell ref="C31:E31"/>
    <mergeCell ref="C28:E28"/>
    <mergeCell ref="B7:C8"/>
    <mergeCell ref="E7:G8"/>
    <mergeCell ref="A1:D1"/>
    <mergeCell ref="B3:G3"/>
    <mergeCell ref="B4:G4"/>
    <mergeCell ref="B5:G5"/>
    <mergeCell ref="B2:G2"/>
  </mergeCells>
  <phoneticPr fontId="2"/>
  <pageMargins left="0.31496062992125984" right="0.11811023622047245" top="0.74803149606299213" bottom="0.35433070866141736"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25"/>
  <cols>
    <col min="1" max="1" width="4.625" style="15" customWidth="1"/>
    <col min="2" max="2" width="14.625" style="15" customWidth="1"/>
    <col min="3" max="3" width="15.625" style="15" customWidth="1"/>
    <col min="4" max="4" width="6.625" style="139" customWidth="1"/>
    <col min="5" max="5" width="12.625" style="15" customWidth="1"/>
    <col min="6" max="6" width="10.625" style="15" customWidth="1"/>
    <col min="7" max="7" width="12" style="15" customWidth="1"/>
    <col min="8" max="8" width="16" style="15" customWidth="1"/>
    <col min="9" max="9" width="5.625" style="139" customWidth="1"/>
    <col min="10" max="10" width="6.625" style="15" customWidth="1"/>
    <col min="11" max="11" width="8.875" style="15" hidden="1" customWidth="1"/>
    <col min="12" max="12" width="6.375" style="15" hidden="1" customWidth="1"/>
    <col min="13" max="13" width="6.625" style="15" customWidth="1"/>
    <col min="14" max="14" width="10.625" style="15" hidden="1" customWidth="1"/>
    <col min="15" max="15" width="6.625" style="15" hidden="1" customWidth="1"/>
    <col min="16" max="16" width="6.625" style="15" customWidth="1"/>
    <col min="17" max="18" width="6.625" style="15" hidden="1" customWidth="1"/>
    <col min="19" max="19" width="6.625" style="15" customWidth="1"/>
    <col min="20" max="21" width="6.625" style="15" hidden="1" customWidth="1"/>
    <col min="22" max="22" width="6.625" style="15" customWidth="1"/>
    <col min="23" max="24" width="6.625" style="15" hidden="1" customWidth="1"/>
    <col min="25" max="25" width="6.625" style="15" customWidth="1"/>
    <col min="26" max="27" width="6.625" style="15" hidden="1" customWidth="1"/>
    <col min="28" max="28" width="6.625" style="15" customWidth="1"/>
    <col min="29" max="30" width="6.625" style="15" hidden="1" customWidth="1"/>
    <col min="31" max="31" width="6.625" style="15" customWidth="1"/>
    <col min="32" max="32" width="8.875" style="15" hidden="1" customWidth="1"/>
    <col min="33" max="33" width="13.375" style="15" hidden="1" customWidth="1"/>
    <col min="34" max="34" width="10.625" style="15" customWidth="1"/>
    <col min="35" max="16384" width="9" style="15"/>
  </cols>
  <sheetData>
    <row r="2" spans="1:34" ht="15" customHeight="1">
      <c r="A2" s="616"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2">
        <f>様式2_2_2その他原価・一般管理費等!$D$30+様式2_2_2その他原価・一般管理費等!$F$30+様式2_2_2その他原価・一般管理費等!$H$30</f>
        <v>0</v>
      </c>
      <c r="F6" s="623"/>
      <c r="G6" s="15" t="s">
        <v>115</v>
      </c>
    </row>
    <row r="7" spans="1:34" ht="15" customHeight="1"/>
    <row r="8" spans="1:34" ht="15" customHeight="1" thickBot="1">
      <c r="A8" s="15" t="s">
        <v>157</v>
      </c>
      <c r="E8" s="620">
        <f>G89</f>
        <v>0</v>
      </c>
      <c r="F8" s="621"/>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17">
        <v>1</v>
      </c>
      <c r="K11" s="618"/>
      <c r="L11" s="619"/>
      <c r="M11" s="617">
        <v>2</v>
      </c>
      <c r="N11" s="618"/>
      <c r="O11" s="619"/>
      <c r="P11" s="617">
        <v>3</v>
      </c>
      <c r="Q11" s="618"/>
      <c r="R11" s="619"/>
      <c r="S11" s="617">
        <v>4</v>
      </c>
      <c r="T11" s="618"/>
      <c r="U11" s="619"/>
      <c r="V11" s="617">
        <v>5</v>
      </c>
      <c r="W11" s="618"/>
      <c r="X11" s="619"/>
      <c r="Y11" s="617">
        <v>6</v>
      </c>
      <c r="Z11" s="618"/>
      <c r="AA11" s="619"/>
      <c r="AB11" s="617">
        <v>7</v>
      </c>
      <c r="AC11" s="618"/>
      <c r="AD11" s="619"/>
      <c r="AE11" s="617" t="s">
        <v>160</v>
      </c>
      <c r="AF11" s="618"/>
      <c r="AG11" s="619"/>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5"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5"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5"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5"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5"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5"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5"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5"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5"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5"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5"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5"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5"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5"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5"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899999999999999"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24" t="s">
        <v>172</v>
      </c>
      <c r="G31" s="625"/>
      <c r="K31" s="624" t="str">
        <f>J11&amp;"回目部分払い金額
所属法人別"</f>
        <v>1回目部分払い金額
所属法人別</v>
      </c>
      <c r="L31" s="625"/>
      <c r="N31" s="624" t="str">
        <f>M11&amp;"回目部分払い金額
所属法人別"</f>
        <v>2回目部分払い金額
所属法人別</v>
      </c>
      <c r="O31" s="625"/>
      <c r="Q31" s="624" t="str">
        <f>P11&amp;"回目部分払い金額
所属法人別"</f>
        <v>3回目部分払い金額
所属法人別</v>
      </c>
      <c r="R31" s="625"/>
      <c r="T31" s="624" t="str">
        <f>S11&amp;"回目部分払い金額
所属法人別"</f>
        <v>4回目部分払い金額
所属法人別</v>
      </c>
      <c r="U31" s="625"/>
      <c r="W31" s="624" t="str">
        <f>V11&amp;"回目部分払い金額
所属法人別"</f>
        <v>5回目部分払い金額
所属法人別</v>
      </c>
      <c r="X31" s="625"/>
      <c r="Z31" s="624" t="str">
        <f>Y11&amp;"回目部分払い金額
所属法人別"</f>
        <v>6回目部分払い金額
所属法人別</v>
      </c>
      <c r="AA31" s="625"/>
      <c r="AC31" s="624" t="str">
        <f>AB11&amp;"回目部分払い金額
所属法人別"</f>
        <v>7回目部分払い金額
所属法人別</v>
      </c>
      <c r="AD31" s="625"/>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17">
        <v>1</v>
      </c>
      <c r="K49" s="618"/>
      <c r="L49" s="619"/>
      <c r="M49" s="617">
        <v>2</v>
      </c>
      <c r="N49" s="618"/>
      <c r="O49" s="619"/>
      <c r="P49" s="617">
        <v>3</v>
      </c>
      <c r="Q49" s="618"/>
      <c r="R49" s="619"/>
      <c r="S49" s="617">
        <v>4</v>
      </c>
      <c r="T49" s="618"/>
      <c r="U49" s="619"/>
      <c r="V49" s="617">
        <v>5</v>
      </c>
      <c r="W49" s="618"/>
      <c r="X49" s="619"/>
      <c r="Y49" s="617">
        <v>6</v>
      </c>
      <c r="Z49" s="618"/>
      <c r="AA49" s="619"/>
      <c r="AB49" s="617">
        <v>7</v>
      </c>
      <c r="AC49" s="618"/>
      <c r="AD49" s="619"/>
      <c r="AE49" s="617" t="s">
        <v>160</v>
      </c>
      <c r="AF49" s="618"/>
      <c r="AG49" s="619"/>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5"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5"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5"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5"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5"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5"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5"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5"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5"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5"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5"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5"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5"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5"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5"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24" t="str">
        <f>J49&amp;"回目部分払い金額
所属法人別"</f>
        <v>1回目部分払い金額
所属法人別</v>
      </c>
      <c r="L68" s="625"/>
      <c r="N68" s="624" t="str">
        <f>M49&amp;"回目部分払い金額
所属法人別"</f>
        <v>2回目部分払い金額
所属法人別</v>
      </c>
      <c r="O68" s="625"/>
      <c r="Q68" s="624" t="str">
        <f>P49&amp;"回目部分払い金額
所属法人別"</f>
        <v>3回目部分払い金額
所属法人別</v>
      </c>
      <c r="R68" s="625"/>
      <c r="T68" s="624" t="str">
        <f>S49&amp;"回目部分払い金額
所属法人別"</f>
        <v>4回目部分払い金額
所属法人別</v>
      </c>
      <c r="U68" s="625"/>
      <c r="W68" s="624" t="str">
        <f>V49&amp;"回目部分払い金額
所属法人別"</f>
        <v>5回目部分払い金額
所属法人別</v>
      </c>
      <c r="X68" s="625"/>
      <c r="Z68" s="624" t="str">
        <f>Y49&amp;"回目部分払い金額
所属法人別"</f>
        <v>6回目部分払い金額
所属法人別</v>
      </c>
      <c r="AA68" s="625"/>
      <c r="AC68" s="624" t="str">
        <f>AB49&amp;"回目部分払い金額
所属法人別"</f>
        <v>7回目部分払い金額
所属法人別</v>
      </c>
      <c r="AD68" s="625"/>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26" t="s">
        <v>194</v>
      </c>
      <c r="E88" s="62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D88:E88"/>
    <mergeCell ref="Z68:AA68"/>
    <mergeCell ref="AC68:AD68"/>
    <mergeCell ref="AC31:AD31"/>
    <mergeCell ref="Y49:AA49"/>
    <mergeCell ref="AB49:AD49"/>
    <mergeCell ref="K31:L31"/>
    <mergeCell ref="AE49:AG49"/>
    <mergeCell ref="K68:L68"/>
    <mergeCell ref="N68:O68"/>
    <mergeCell ref="Q68:R68"/>
    <mergeCell ref="T68:U68"/>
    <mergeCell ref="W68:X68"/>
    <mergeCell ref="J49:L49"/>
    <mergeCell ref="M49:O49"/>
    <mergeCell ref="P49:R49"/>
    <mergeCell ref="S49:U49"/>
    <mergeCell ref="V49:X49"/>
    <mergeCell ref="AB11:AD11"/>
    <mergeCell ref="F31:G31"/>
    <mergeCell ref="AE11:AG11"/>
    <mergeCell ref="N31:O31"/>
    <mergeCell ref="Q31:R31"/>
    <mergeCell ref="T31:U31"/>
    <mergeCell ref="W31:X31"/>
    <mergeCell ref="Z31:AA31"/>
    <mergeCell ref="M11:O11"/>
    <mergeCell ref="P11:R11"/>
    <mergeCell ref="S11:U11"/>
    <mergeCell ref="A2:I2"/>
    <mergeCell ref="V11:X11"/>
    <mergeCell ref="Y11:AA11"/>
    <mergeCell ref="E8:F8"/>
    <mergeCell ref="E6:F6"/>
    <mergeCell ref="J11:L1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topLeftCell="A13" zoomScale="89" zoomScaleNormal="100" zoomScaleSheetLayoutView="89" workbookViewId="0">
      <selection activeCell="AH24" sqref="AH24"/>
    </sheetView>
  </sheetViews>
  <sheetFormatPr defaultColWidth="9" defaultRowHeight="14.25"/>
  <cols>
    <col min="1" max="1" width="0.75" style="15" customWidth="1"/>
    <col min="2" max="2" width="5.625" style="139" customWidth="1"/>
    <col min="3" max="3" width="26.625" style="15" customWidth="1"/>
    <col min="4" max="4" width="14.625" style="15" customWidth="1"/>
    <col min="5" max="5" width="5.625" style="15" customWidth="1"/>
    <col min="6" max="6" width="14.625" style="15" customWidth="1"/>
    <col min="7" max="7" width="5.625" style="15" customWidth="1"/>
    <col min="8" max="8" width="14.625" style="15" customWidth="1"/>
    <col min="9" max="9" width="13.375" style="15" hidden="1" customWidth="1"/>
    <col min="10" max="10" width="23.75" style="15" hidden="1" customWidth="1"/>
    <col min="11" max="29" width="13.375" style="15" hidden="1" customWidth="1"/>
    <col min="30" max="30" width="19.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5"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5"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5"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5"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5"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5"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5"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5"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5"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5"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5"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5"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5"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5"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5"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5"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5"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5"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25"/>
  <cols>
    <col min="1" max="1" width="0.75" style="15" customWidth="1"/>
    <col min="2" max="2" width="5.625" style="139" customWidth="1"/>
    <col min="3" max="3" width="26.625" style="15" customWidth="1"/>
    <col min="4" max="4" width="14.625" style="15" customWidth="1"/>
    <col min="5" max="5" width="5.625" style="15" customWidth="1"/>
    <col min="6" max="6" width="14.625" style="15" customWidth="1"/>
    <col min="7" max="7" width="5.625" style="15" customWidth="1"/>
    <col min="8" max="8" width="14.625" style="15" customWidth="1"/>
    <col min="9" max="9" width="13.375" style="15" hidden="1" customWidth="1"/>
    <col min="10" max="10" width="23.75" style="15" hidden="1" customWidth="1"/>
    <col min="11" max="29" width="13.375" style="15" hidden="1" customWidth="1"/>
    <col min="30" max="30" width="19.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5"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5"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5"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5"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5"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5"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5"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5"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5"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5"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5"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5"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5"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5"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5"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5"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5"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5"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O11:Q11"/>
    <mergeCell ref="R11:T11"/>
    <mergeCell ref="U11:W11"/>
    <mergeCell ref="X11:Z11"/>
    <mergeCell ref="AA11:AC11"/>
    <mergeCell ref="F4:H4"/>
    <mergeCell ref="I11:K11"/>
    <mergeCell ref="L11:N11"/>
    <mergeCell ref="C50:H50"/>
    <mergeCell ref="E10:F10"/>
    <mergeCell ref="G10:H10"/>
    <mergeCell ref="E11:F11"/>
    <mergeCell ref="G11:H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25"/>
  <cols>
    <col min="1" max="1" width="6.625" style="15" customWidth="1"/>
    <col min="2" max="2" width="16.625" style="15" customWidth="1"/>
    <col min="3" max="3" width="8.625" style="53" customWidth="1"/>
    <col min="4" max="4" width="14.625" style="15" customWidth="1"/>
    <col min="5" max="5" width="8.625" style="53" customWidth="1"/>
    <col min="6" max="6" width="14.5" style="15" customWidth="1"/>
    <col min="7" max="7" width="18.625" style="15" customWidth="1"/>
    <col min="8" max="8" width="9.125" style="15" customWidth="1"/>
    <col min="9" max="16384" width="9" style="15"/>
  </cols>
  <sheetData>
    <row r="1" spans="1:9" ht="18" hidden="1" customHeight="1">
      <c r="A1" s="638"/>
      <c r="B1" s="638"/>
      <c r="C1" s="638"/>
      <c r="D1" s="638"/>
      <c r="E1" s="638"/>
      <c r="F1" s="638"/>
      <c r="G1" s="638"/>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49" t="s">
        <v>213</v>
      </c>
      <c r="B8" s="650"/>
      <c r="C8" s="650"/>
      <c r="D8" s="652"/>
      <c r="E8" s="653"/>
      <c r="F8" s="428" t="s">
        <v>214</v>
      </c>
      <c r="G8" s="429" t="s">
        <v>215</v>
      </c>
      <c r="H8" s="485" t="s">
        <v>216</v>
      </c>
      <c r="I8" s="486" t="s">
        <v>217</v>
      </c>
    </row>
    <row r="9" spans="1:9" ht="20.100000000000001" customHeight="1">
      <c r="A9" s="639" t="s">
        <v>218</v>
      </c>
      <c r="B9" s="654"/>
      <c r="C9" s="655"/>
      <c r="D9" s="656"/>
      <c r="E9" s="657"/>
      <c r="F9" s="430">
        <f>'機材様式（別紙明細）'!C4</f>
        <v>0</v>
      </c>
      <c r="G9" s="448" t="s">
        <v>219</v>
      </c>
      <c r="H9" s="48"/>
      <c r="I9" s="302"/>
    </row>
    <row r="10" spans="1:9" ht="20.100000000000001" customHeight="1">
      <c r="A10" s="640"/>
      <c r="B10" s="642"/>
      <c r="C10" s="643"/>
      <c r="D10" s="501"/>
      <c r="E10" s="502"/>
      <c r="F10" s="503"/>
      <c r="G10" s="448"/>
      <c r="H10" s="48"/>
      <c r="I10" s="302"/>
    </row>
    <row r="11" spans="1:9" ht="20.100000000000001" customHeight="1">
      <c r="A11" s="641"/>
      <c r="B11" s="642"/>
      <c r="C11" s="643"/>
      <c r="D11" s="501"/>
      <c r="E11" s="502"/>
      <c r="F11" s="503"/>
      <c r="G11" s="448"/>
      <c r="H11" s="48"/>
      <c r="I11" s="302"/>
    </row>
    <row r="12" spans="1:9" ht="20.100000000000001" customHeight="1">
      <c r="A12" s="644" t="s">
        <v>220</v>
      </c>
      <c r="B12" s="645"/>
      <c r="C12" s="645"/>
      <c r="D12" s="645"/>
      <c r="E12" s="646"/>
      <c r="F12" s="431">
        <f>SUM(F9:F11)</f>
        <v>0</v>
      </c>
      <c r="G12" s="449"/>
      <c r="H12" s="264"/>
    </row>
    <row r="13" spans="1:9" ht="20.100000000000001" customHeight="1">
      <c r="A13" s="639" t="s">
        <v>221</v>
      </c>
      <c r="B13" s="654"/>
      <c r="C13" s="655"/>
      <c r="D13" s="656"/>
      <c r="E13" s="657"/>
      <c r="F13" s="432">
        <f>'機材様式（別紙明細）'!C17</f>
        <v>0</v>
      </c>
      <c r="G13" s="450" t="s">
        <v>222</v>
      </c>
      <c r="H13" s="48"/>
      <c r="I13" s="302"/>
    </row>
    <row r="14" spans="1:9" ht="20.100000000000001" customHeight="1">
      <c r="A14" s="647"/>
      <c r="B14" s="642"/>
      <c r="C14" s="643"/>
      <c r="D14" s="501"/>
      <c r="E14" s="502"/>
      <c r="F14" s="503"/>
      <c r="G14" s="450"/>
      <c r="H14" s="48"/>
      <c r="I14" s="302"/>
    </row>
    <row r="15" spans="1:9" ht="20.100000000000001" customHeight="1">
      <c r="A15" s="648"/>
      <c r="B15" s="642"/>
      <c r="C15" s="643"/>
      <c r="D15" s="501"/>
      <c r="E15" s="502"/>
      <c r="F15" s="503"/>
      <c r="G15" s="450"/>
      <c r="H15" s="48"/>
      <c r="I15" s="302"/>
    </row>
    <row r="16" spans="1:9" ht="20.100000000000001" customHeight="1">
      <c r="A16" s="644" t="s">
        <v>220</v>
      </c>
      <c r="B16" s="645"/>
      <c r="C16" s="645"/>
      <c r="D16" s="645"/>
      <c r="E16" s="646"/>
      <c r="F16" s="431">
        <f>SUM(F13:F15)</f>
        <v>0</v>
      </c>
      <c r="G16" s="451"/>
      <c r="H16" s="264"/>
    </row>
    <row r="17" spans="1:9" ht="20.100000000000001" customHeight="1">
      <c r="A17" s="658" t="s">
        <v>223</v>
      </c>
      <c r="B17" s="654"/>
      <c r="C17" s="655"/>
      <c r="D17" s="656"/>
      <c r="E17" s="657"/>
      <c r="F17" s="433">
        <f>'機材様式（別紙明細）'!C28</f>
        <v>0</v>
      </c>
      <c r="G17" s="452" t="s">
        <v>224</v>
      </c>
      <c r="H17" s="48"/>
      <c r="I17" s="302"/>
    </row>
    <row r="18" spans="1:9" ht="20.100000000000001" customHeight="1">
      <c r="A18" s="659"/>
      <c r="B18" s="642"/>
      <c r="C18" s="643"/>
      <c r="D18" s="501"/>
      <c r="E18" s="502"/>
      <c r="F18" s="503"/>
      <c r="G18" s="453"/>
      <c r="H18" s="48"/>
      <c r="I18" s="302"/>
    </row>
    <row r="19" spans="1:9" ht="20.100000000000001" customHeight="1">
      <c r="A19" s="659"/>
      <c r="B19" s="642"/>
      <c r="C19" s="643"/>
      <c r="D19" s="501"/>
      <c r="E19" s="502"/>
      <c r="F19" s="503"/>
      <c r="G19" s="453"/>
      <c r="H19" s="48"/>
      <c r="I19" s="302"/>
    </row>
    <row r="20" spans="1:9" ht="20.100000000000001" customHeight="1">
      <c r="A20" s="669" t="s">
        <v>220</v>
      </c>
      <c r="B20" s="643"/>
      <c r="C20" s="643"/>
      <c r="D20" s="643"/>
      <c r="E20" s="670"/>
      <c r="F20" s="431">
        <f>SUM(F17:F19)</f>
        <v>0</v>
      </c>
      <c r="G20" s="454"/>
    </row>
    <row r="21" spans="1:9" ht="20.100000000000001" customHeight="1" thickBot="1">
      <c r="A21" s="671" t="s">
        <v>225</v>
      </c>
      <c r="B21" s="672"/>
      <c r="C21" s="672"/>
      <c r="D21" s="672"/>
      <c r="E21" s="672"/>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5" customHeight="1" thickBot="1">
      <c r="A24" s="425" t="s">
        <v>227</v>
      </c>
      <c r="B24" s="425"/>
      <c r="C24" s="425"/>
      <c r="D24" s="427">
        <f>F32</f>
        <v>0</v>
      </c>
      <c r="E24" s="425" t="s">
        <v>94</v>
      </c>
      <c r="F24" s="425"/>
      <c r="G24" s="425"/>
    </row>
    <row r="25" spans="1:9" ht="20.100000000000001" customHeight="1">
      <c r="A25" s="649" t="s">
        <v>213</v>
      </c>
      <c r="B25" s="650"/>
      <c r="C25" s="651"/>
      <c r="D25" s="428" t="s">
        <v>228</v>
      </c>
      <c r="E25" s="428" t="s">
        <v>229</v>
      </c>
      <c r="F25" s="428" t="s">
        <v>214</v>
      </c>
      <c r="G25" s="429" t="s">
        <v>215</v>
      </c>
      <c r="H25" s="485" t="s">
        <v>216</v>
      </c>
      <c r="I25" s="486" t="s">
        <v>217</v>
      </c>
    </row>
    <row r="26" spans="1:9" ht="20.100000000000001" customHeight="1">
      <c r="A26" s="663"/>
      <c r="B26" s="664"/>
      <c r="C26" s="665"/>
      <c r="D26" s="461"/>
      <c r="E26" s="34"/>
      <c r="F26" s="430">
        <f>D26*E26</f>
        <v>0</v>
      </c>
      <c r="G26" s="468"/>
      <c r="H26" s="48"/>
      <c r="I26" s="316"/>
    </row>
    <row r="27" spans="1:9" ht="20.100000000000001" customHeight="1">
      <c r="A27" s="666"/>
      <c r="B27" s="667"/>
      <c r="C27" s="668"/>
      <c r="D27" s="438"/>
      <c r="E27" s="439"/>
      <c r="F27" s="430">
        <f>D27*E27</f>
        <v>0</v>
      </c>
      <c r="G27" s="465"/>
      <c r="H27" s="48"/>
      <c r="I27" s="316"/>
    </row>
    <row r="28" spans="1:9" ht="20.100000000000001" customHeight="1">
      <c r="A28" s="666"/>
      <c r="B28" s="667"/>
      <c r="C28" s="668"/>
      <c r="D28" s="438"/>
      <c r="E28" s="439"/>
      <c r="F28" s="430">
        <f>D28*E28</f>
        <v>0</v>
      </c>
      <c r="G28" s="465"/>
      <c r="H28" s="48"/>
      <c r="I28" s="316"/>
    </row>
    <row r="29" spans="1:9" ht="20.100000000000001" customHeight="1">
      <c r="A29" s="666"/>
      <c r="B29" s="667"/>
      <c r="C29" s="668"/>
      <c r="D29" s="438"/>
      <c r="E29" s="439"/>
      <c r="F29" s="430">
        <f>D29*E29</f>
        <v>0</v>
      </c>
      <c r="G29" s="465"/>
      <c r="H29" s="48"/>
      <c r="I29" s="316"/>
    </row>
    <row r="30" spans="1:9" ht="20.100000000000001" customHeight="1">
      <c r="A30" s="666"/>
      <c r="B30" s="667"/>
      <c r="C30" s="668"/>
      <c r="D30" s="440"/>
      <c r="E30" s="441"/>
      <c r="F30" s="430">
        <f>D30*E30</f>
        <v>0</v>
      </c>
      <c r="G30" s="466"/>
      <c r="H30" s="48"/>
      <c r="I30" s="316"/>
    </row>
    <row r="31" spans="1:9" ht="20.100000000000001" customHeight="1" thickBot="1">
      <c r="A31" s="660" t="s">
        <v>230</v>
      </c>
      <c r="B31" s="661"/>
      <c r="C31" s="661"/>
      <c r="D31" s="661"/>
      <c r="E31" s="662"/>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49" t="s">
        <v>213</v>
      </c>
      <c r="B35" s="650"/>
      <c r="C35" s="651"/>
      <c r="D35" s="428" t="s">
        <v>228</v>
      </c>
      <c r="E35" s="428" t="s">
        <v>229</v>
      </c>
      <c r="F35" s="428" t="s">
        <v>214</v>
      </c>
      <c r="G35" s="464" t="s">
        <v>215</v>
      </c>
      <c r="H35" s="485" t="s">
        <v>216</v>
      </c>
      <c r="I35" s="486" t="s">
        <v>217</v>
      </c>
    </row>
    <row r="36" spans="1:9" ht="20.100000000000001" customHeight="1">
      <c r="A36" s="663"/>
      <c r="B36" s="664"/>
      <c r="C36" s="665"/>
      <c r="D36" s="461"/>
      <c r="E36" s="462"/>
      <c r="F36" s="430">
        <f>D36*E36</f>
        <v>0</v>
      </c>
      <c r="G36" s="469"/>
      <c r="H36" s="48"/>
      <c r="I36" s="316"/>
    </row>
    <row r="37" spans="1:9" ht="20.100000000000001" customHeight="1">
      <c r="A37" s="663"/>
      <c r="B37" s="664"/>
      <c r="C37" s="665"/>
      <c r="D37" s="461"/>
      <c r="E37" s="462"/>
      <c r="F37" s="430">
        <f>D37*E37</f>
        <v>0</v>
      </c>
      <c r="G37" s="469"/>
      <c r="H37" s="48"/>
      <c r="I37" s="316"/>
    </row>
    <row r="38" spans="1:9" ht="20.100000000000001" customHeight="1">
      <c r="A38" s="666"/>
      <c r="B38" s="667"/>
      <c r="C38" s="668"/>
      <c r="D38" s="440"/>
      <c r="E38" s="443"/>
      <c r="F38" s="430">
        <f>D38*E38</f>
        <v>0</v>
      </c>
      <c r="G38" s="470"/>
      <c r="H38" s="48"/>
      <c r="I38" s="316"/>
    </row>
    <row r="39" spans="1:9" ht="20.100000000000001" customHeight="1" thickBot="1">
      <c r="A39" s="660" t="s">
        <v>230</v>
      </c>
      <c r="B39" s="661"/>
      <c r="C39" s="661"/>
      <c r="D39" s="661"/>
      <c r="E39" s="662"/>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C4E64C-1606-4870-9503-E4A778DC62FD}">
  <ds:schemaRef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E030433-536E-482B-95F2-60D5791C5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dcterms:created xsi:type="dcterms:W3CDTF">2013-03-18T00:38:39Z</dcterms:created>
  <dcterms:modified xsi:type="dcterms:W3CDTF">2023-02-21T12:26:43Z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