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31512\AppData\Local\Microsoft\Windows\INetCache\Content.Outlook\2TX7AOXZ\"/>
    </mc:Choice>
  </mc:AlternateContent>
  <bookViews>
    <workbookView xWindow="0" yWindow="0" windowWidth="4845" windowHeight="6615" tabRatio="898"/>
  </bookViews>
  <sheets>
    <sheet name="入札金額内訳書_Aロット" sheetId="41" r:id="rId1"/>
    <sheet name="入札金額内訳書_Ｂロット" sheetId="43" r:id="rId2"/>
    <sheet name="入札金額内訳書_Ｃロット" sheetId="51" r:id="rId3"/>
    <sheet name="Cロット" sheetId="47" state="hidden" r:id="rId4"/>
  </sheets>
  <definedNames>
    <definedName name="_xlnm._FilterDatabase" localSheetId="0" hidden="1">入札金額内訳書_Aロット!$A$9:$E$35</definedName>
    <definedName name="_xlnm._FilterDatabase" localSheetId="1" hidden="1">入札金額内訳書_Ｂロット!$A$8:$G$8</definedName>
    <definedName name="_xlnm.Print_Area" localSheetId="1">入札金額内訳書_Ｂロット!$A$1:$G$34</definedName>
    <definedName name="_xlnm.Print_Titles" localSheetId="0">入札金額内訳書_Aロット!$9:$9</definedName>
    <definedName name="_xlnm.Print_Titles" localSheetId="1">入札金額内訳書_Ｂロット!$8:$8</definedName>
    <definedName name="rng_Expenses20">#REF!</definedName>
  </definedNames>
  <calcPr calcId="162913"/>
</workbook>
</file>

<file path=xl/calcChain.xml><?xml version="1.0" encoding="utf-8"?>
<calcChain xmlns="http://schemas.openxmlformats.org/spreadsheetml/2006/main">
  <c r="K46" i="47" l="1"/>
  <c r="K45" i="47"/>
  <c r="K44" i="47"/>
  <c r="K43" i="47"/>
  <c r="J43" i="47"/>
  <c r="I43" i="47"/>
  <c r="H43" i="47"/>
  <c r="G43" i="47"/>
  <c r="F43" i="47"/>
  <c r="K42" i="47"/>
  <c r="J42" i="47"/>
  <c r="J41" i="47"/>
  <c r="J40" i="47"/>
  <c r="K39" i="47"/>
  <c r="J39" i="47"/>
  <c r="K38" i="47"/>
  <c r="J38" i="47"/>
  <c r="I38" i="47"/>
  <c r="H38" i="47"/>
  <c r="G38" i="47"/>
  <c r="F38" i="47"/>
  <c r="I37" i="47"/>
  <c r="H37" i="47"/>
  <c r="G37" i="47"/>
  <c r="I36" i="47"/>
  <c r="H36" i="47"/>
  <c r="G36" i="47"/>
  <c r="I35" i="47"/>
  <c r="G35" i="47"/>
  <c r="I34" i="47"/>
  <c r="G34" i="47"/>
  <c r="I33" i="47"/>
  <c r="G33" i="47"/>
  <c r="I32" i="47"/>
  <c r="G32" i="47"/>
  <c r="I31" i="47"/>
  <c r="G31" i="47"/>
  <c r="I30" i="47"/>
  <c r="G30" i="47"/>
  <c r="I29" i="47"/>
  <c r="G29" i="47"/>
  <c r="I28" i="47"/>
  <c r="G28" i="47"/>
  <c r="I27" i="47"/>
  <c r="G27" i="47"/>
  <c r="I26" i="47"/>
  <c r="G26" i="47"/>
  <c r="I25" i="47"/>
  <c r="G25" i="47"/>
  <c r="I24" i="47"/>
  <c r="G24" i="47"/>
  <c r="I23" i="47"/>
  <c r="G23" i="47"/>
  <c r="I22" i="47"/>
  <c r="G22" i="47"/>
  <c r="I21" i="47"/>
  <c r="G21" i="47"/>
  <c r="I20" i="47"/>
  <c r="G20" i="47"/>
  <c r="I19" i="47"/>
  <c r="G19" i="47"/>
  <c r="I18" i="47"/>
  <c r="G18" i="47"/>
  <c r="I17" i="47"/>
  <c r="G17" i="47"/>
  <c r="I16" i="47"/>
  <c r="G16" i="47"/>
  <c r="I15" i="47"/>
  <c r="G15" i="47"/>
  <c r="I14" i="47"/>
  <c r="G14" i="47"/>
  <c r="I13" i="47"/>
  <c r="G13" i="47"/>
  <c r="I12" i="47"/>
  <c r="G12" i="47"/>
  <c r="I11" i="47"/>
  <c r="G11" i="47"/>
  <c r="I10" i="47"/>
  <c r="G10" i="47"/>
</calcChain>
</file>

<file path=xl/sharedStrings.xml><?xml version="1.0" encoding="utf-8"?>
<sst xmlns="http://schemas.openxmlformats.org/spreadsheetml/2006/main" count="534" uniqueCount="254">
  <si>
    <t>備考</t>
    <rPh sb="0" eb="2">
      <t>ビコウ</t>
    </rPh>
    <phoneticPr fontId="2"/>
  </si>
  <si>
    <t>PR+OJ</t>
  </si>
  <si>
    <t>Conflict Management and Peace Science</t>
  </si>
  <si>
    <t>Environment and Urbanization</t>
  </si>
  <si>
    <t>Review of Educational Research</t>
  </si>
  <si>
    <t>管理番号</t>
    <rPh sb="2" eb="4">
      <t>バンゴウ</t>
    </rPh>
    <phoneticPr fontId="2"/>
  </si>
  <si>
    <t>ロット別
番号</t>
    <rPh sb="3" eb="4">
      <t>ベツ</t>
    </rPh>
    <rPh sb="5" eb="7">
      <t>バンゴウ</t>
    </rPh>
    <phoneticPr fontId="2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</si>
  <si>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</si>
  <si>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</si>
  <si>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</si>
  <si>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</si>
  <si>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</si>
  <si>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</si>
  <si>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</si>
  <si>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</si>
  <si>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</si>
  <si>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</si>
  <si>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</si>
  <si>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</si>
  <si>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</si>
  <si>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</si>
  <si>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</si>
  <si>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</si>
  <si>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</si>
  <si>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</si>
  <si>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</si>
  <si>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</si>
  <si>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</si>
  <si>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</si>
  <si>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</si>
  <si>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</si>
  <si>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</si>
  <si>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</si>
  <si>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</si>
  <si>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</si>
  <si>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</si>
  <si>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</si>
  <si>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</si>
  <si>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</si>
  <si>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</si>
  <si>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</si>
  <si>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</si>
  <si>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</si>
  <si>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</si>
  <si>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</si>
  <si>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</si>
  <si>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</si>
  <si>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</si>
  <si>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</si>
  <si>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</si>
  <si>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</si>
  <si>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</si>
  <si>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</si>
  <si>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</si>
  <si>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</si>
  <si>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</si>
  <si>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本体価①</t>
    <rPh sb="0" eb="3">
      <t>ホンタイカ</t>
    </rPh>
    <phoneticPr fontId="2"/>
  </si>
  <si>
    <t>本体価②</t>
    <rPh sb="0" eb="3">
      <t>ホンタイカ</t>
    </rPh>
    <phoneticPr fontId="2"/>
  </si>
  <si>
    <t>Disasters</t>
    <phoneticPr fontId="2"/>
  </si>
  <si>
    <t>Health Economics</t>
    <phoneticPr fontId="2"/>
  </si>
  <si>
    <t>Sustainable Development</t>
    <phoneticPr fontId="2"/>
  </si>
  <si>
    <t>The Journal of Finance</t>
    <phoneticPr fontId="2"/>
  </si>
  <si>
    <t>A</t>
    <phoneticPr fontId="2"/>
  </si>
  <si>
    <t>PR</t>
    <phoneticPr fontId="2"/>
  </si>
  <si>
    <r>
      <rPr>
        <sz val="12"/>
        <rFont val="ＭＳ Ｐゴシック"/>
        <family val="3"/>
        <charset val="128"/>
      </rPr>
      <t>【凡例】　購読形態</t>
    </r>
    <rPh sb="1" eb="3">
      <t>ハンレイ</t>
    </rPh>
    <rPh sb="5" eb="7">
      <t>コウドク</t>
    </rPh>
    <rPh sb="7" eb="9">
      <t>ケイタイ</t>
    </rPh>
    <phoneticPr fontId="2"/>
  </si>
  <si>
    <r>
      <rPr>
        <sz val="12"/>
        <rFont val="ＭＳ Ｐゴシック"/>
        <family val="3"/>
        <charset val="128"/>
      </rPr>
      <t>冊子</t>
    </r>
    <rPh sb="0" eb="2">
      <t>サッシ</t>
    </rPh>
    <phoneticPr fontId="2"/>
  </si>
  <si>
    <t>OJ</t>
    <phoneticPr fontId="2"/>
  </si>
  <si>
    <r>
      <t>OJ (</t>
    </r>
    <r>
      <rPr>
        <sz val="12"/>
        <rFont val="ＭＳ Ｐゴシック"/>
        <family val="3"/>
        <charset val="128"/>
      </rPr>
      <t>マルチ）</t>
    </r>
    <phoneticPr fontId="2"/>
  </si>
  <si>
    <r>
      <rPr>
        <sz val="12"/>
        <rFont val="ＭＳ Ｐゴシック"/>
        <family val="3"/>
        <charset val="128"/>
      </rPr>
      <t>オンラインジャーナル（マルチ）</t>
    </r>
    <phoneticPr fontId="2"/>
  </si>
  <si>
    <t>FO</t>
    <phoneticPr fontId="2"/>
  </si>
  <si>
    <r>
      <rPr>
        <sz val="12"/>
        <rFont val="ＭＳ Ｐゴシック"/>
        <family val="3"/>
        <charset val="128"/>
      </rPr>
      <t>無料オンラインジャーナル</t>
    </r>
    <rPh sb="0" eb="2">
      <t>ムリョウ</t>
    </rPh>
    <phoneticPr fontId="2"/>
  </si>
  <si>
    <r>
      <t>(1)</t>
    </r>
    <r>
      <rPr>
        <sz val="12"/>
        <rFont val="ＭＳ Ｐゴシック"/>
        <family val="3"/>
        <charset val="128"/>
      </rPr>
      <t>金額は、配送料金を含んだ価格とする。基本的に航空便とし、その他の配送方法でしか納入できない場合はその旨注記する。</t>
    </r>
    <rPh sb="3" eb="5">
      <t>キンガク</t>
    </rPh>
    <rPh sb="7" eb="9">
      <t>ハイソウ</t>
    </rPh>
    <rPh sb="9" eb="11">
      <t>リョウキン</t>
    </rPh>
    <rPh sb="12" eb="13">
      <t>フク</t>
    </rPh>
    <rPh sb="15" eb="17">
      <t>カカク</t>
    </rPh>
    <rPh sb="21" eb="24">
      <t>キホンテキ</t>
    </rPh>
    <rPh sb="25" eb="28">
      <t>コウクウビン</t>
    </rPh>
    <rPh sb="33" eb="34">
      <t>タ</t>
    </rPh>
    <rPh sb="35" eb="37">
      <t>ハイソウ</t>
    </rPh>
    <rPh sb="37" eb="39">
      <t>ホウホウ</t>
    </rPh>
    <rPh sb="42" eb="44">
      <t>ノウニュウ</t>
    </rPh>
    <rPh sb="48" eb="50">
      <t>バアイ</t>
    </rPh>
    <rPh sb="53" eb="54">
      <t>ムネ</t>
    </rPh>
    <rPh sb="54" eb="56">
      <t>チュウキ</t>
    </rPh>
    <phoneticPr fontId="2"/>
  </si>
  <si>
    <r>
      <t>(2)</t>
    </r>
    <r>
      <rPr>
        <sz val="12"/>
        <rFont val="ＭＳ Ｐゴシック"/>
        <family val="3"/>
        <charset val="128"/>
      </rPr>
      <t>セットものは、セット価格を適用する。</t>
    </r>
    <rPh sb="13" eb="15">
      <t>カカク</t>
    </rPh>
    <rPh sb="16" eb="18">
      <t>テキヨウ</t>
    </rPh>
    <phoneticPr fontId="2"/>
  </si>
  <si>
    <r>
      <rPr>
        <b/>
        <sz val="12"/>
        <rFont val="ＭＳ ゴシック"/>
        <family val="3"/>
        <charset val="128"/>
      </rPr>
      <t>ロット</t>
    </r>
    <phoneticPr fontId="2"/>
  </si>
  <si>
    <r>
      <rPr>
        <b/>
        <sz val="12"/>
        <rFont val="ＭＳ ゴシック"/>
        <family val="3"/>
        <charset val="128"/>
      </rPr>
      <t>購読形態</t>
    </r>
    <phoneticPr fontId="2"/>
  </si>
  <si>
    <r>
      <rPr>
        <b/>
        <sz val="12"/>
        <rFont val="ＭＳ ゴシック"/>
        <family val="3"/>
        <charset val="128"/>
      </rPr>
      <t>タイトル</t>
    </r>
    <phoneticPr fontId="2"/>
  </si>
  <si>
    <r>
      <t>A</t>
    </r>
    <r>
      <rPr>
        <sz val="11"/>
        <rFont val="ＭＳ Ｐゴシック"/>
        <family val="3"/>
        <charset val="128"/>
      </rPr>
      <t/>
    </r>
    <phoneticPr fontId="2"/>
  </si>
  <si>
    <r>
      <t>OJ</t>
    </r>
    <r>
      <rPr>
        <sz val="12"/>
        <rFont val="ＭＳ ゴシック"/>
        <family val="3"/>
        <charset val="128"/>
      </rPr>
      <t>マルチ
＊</t>
    </r>
    <r>
      <rPr>
        <sz val="12"/>
        <rFont val="Arial"/>
        <family val="2"/>
      </rPr>
      <t xml:space="preserve">Wiley-Blackwell Core Collection </t>
    </r>
    <phoneticPr fontId="2"/>
  </si>
  <si>
    <t>Africa Research Bulletin: Economic, Financial and Technical Series</t>
    <phoneticPr fontId="2"/>
  </si>
  <si>
    <t>Africa Research Bulletin: Political, Social and Cultural Series</t>
    <phoneticPr fontId="2"/>
  </si>
  <si>
    <t>African Development Review</t>
    <phoneticPr fontId="2"/>
  </si>
  <si>
    <t>Agricultural Economics</t>
    <phoneticPr fontId="2"/>
  </si>
  <si>
    <t>American Journal of Political Science</t>
    <phoneticPr fontId="3"/>
  </si>
  <si>
    <t>Asia Pacific Viewpoint</t>
    <phoneticPr fontId="2"/>
  </si>
  <si>
    <t>Asian-pacific Economic Literature</t>
    <phoneticPr fontId="2"/>
  </si>
  <si>
    <t>Development and Change</t>
    <phoneticPr fontId="2"/>
  </si>
  <si>
    <t>Development Policy Review</t>
    <phoneticPr fontId="2"/>
  </si>
  <si>
    <t>European Journal of Political Research + European Journal of Political Research Political Data Yearbook</t>
    <phoneticPr fontId="3"/>
  </si>
  <si>
    <t>International Migration</t>
    <phoneticPr fontId="2"/>
  </si>
  <si>
    <t>Journal of International Development</t>
    <phoneticPr fontId="3"/>
  </si>
  <si>
    <t>Population and Development Review</t>
    <phoneticPr fontId="2"/>
  </si>
  <si>
    <t>Public Administration &amp; Development</t>
    <phoneticPr fontId="2"/>
  </si>
  <si>
    <t>Review of Development Economics</t>
    <phoneticPr fontId="2"/>
  </si>
  <si>
    <t>The Developing Economies</t>
    <phoneticPr fontId="2"/>
  </si>
  <si>
    <t>Wiley interdisciplinary review: climate change</t>
    <phoneticPr fontId="2"/>
  </si>
  <si>
    <t>Middle East policy</t>
    <phoneticPr fontId="2"/>
  </si>
  <si>
    <t>Global Policy</t>
    <phoneticPr fontId="2"/>
  </si>
  <si>
    <t>Human Resource Management Journal</t>
  </si>
  <si>
    <t>B</t>
    <phoneticPr fontId="2"/>
  </si>
  <si>
    <t>PR+OJ</t>
    <phoneticPr fontId="2"/>
  </si>
  <si>
    <t>International Journal of Middle East Studies (Incl. Review of Middle East Studies)</t>
    <phoneticPr fontId="2"/>
  </si>
  <si>
    <t>Journal of Modern African Studies</t>
    <phoneticPr fontId="2"/>
  </si>
  <si>
    <t>Review of International Studies + European Journal of International Security</t>
    <phoneticPr fontId="2"/>
  </si>
  <si>
    <t>Journal of African Economies</t>
    <phoneticPr fontId="2"/>
  </si>
  <si>
    <t>Quarterly Journal of Economics</t>
    <phoneticPr fontId="2"/>
  </si>
  <si>
    <t>Health Policy and Planning : A Journal on Health in Development</t>
    <phoneticPr fontId="2"/>
  </si>
  <si>
    <t>International Affairs</t>
    <phoneticPr fontId="2"/>
  </si>
  <si>
    <t>The Economic Journal + The Econometrics Journal</t>
    <phoneticPr fontId="2"/>
  </si>
  <si>
    <t>American Journal of Evaluation</t>
    <phoneticPr fontId="2"/>
  </si>
  <si>
    <t>International Migration Review</t>
    <phoneticPr fontId="2"/>
  </si>
  <si>
    <t>Journal of Conflict Resolution</t>
    <phoneticPr fontId="2"/>
  </si>
  <si>
    <t>Journal of Peacebuilding and development</t>
    <phoneticPr fontId="2"/>
  </si>
  <si>
    <t>Journal of Peace Research</t>
    <phoneticPr fontId="2"/>
  </si>
  <si>
    <t>Journal of Studies in International Education</t>
    <phoneticPr fontId="2"/>
  </si>
  <si>
    <t>Human Organization</t>
    <phoneticPr fontId="2"/>
  </si>
  <si>
    <r>
      <t>OJ</t>
    </r>
    <r>
      <rPr>
        <sz val="12"/>
        <rFont val="ＭＳ Ｐゴシック"/>
        <family val="3"/>
        <charset val="128"/>
      </rPr>
      <t>（マルチ）</t>
    </r>
    <phoneticPr fontId="2"/>
  </si>
  <si>
    <t>Impact assessment and project appraisal</t>
    <phoneticPr fontId="2"/>
  </si>
  <si>
    <t>Journal of development effectiveness</t>
    <phoneticPr fontId="2"/>
  </si>
  <si>
    <t>Cambridge Journal of Education</t>
    <phoneticPr fontId="2"/>
  </si>
  <si>
    <t>African Security</t>
    <phoneticPr fontId="2"/>
  </si>
  <si>
    <t>Central Asian Survey</t>
    <phoneticPr fontId="2"/>
  </si>
  <si>
    <t>Comparative Education</t>
    <phoneticPr fontId="2"/>
  </si>
  <si>
    <t>Compare: Journal of Comparative and International Education</t>
    <phoneticPr fontId="2"/>
  </si>
  <si>
    <t>Conflict, Security &amp; Development</t>
    <phoneticPr fontId="2"/>
  </si>
  <si>
    <t>Democratization</t>
    <phoneticPr fontId="2"/>
  </si>
  <si>
    <t>Development in Practice</t>
    <phoneticPr fontId="2"/>
  </si>
  <si>
    <t>Gender and Development</t>
    <phoneticPr fontId="2"/>
  </si>
  <si>
    <t>International Journal of Human Resource Management</t>
    <phoneticPr fontId="2"/>
  </si>
  <si>
    <t>International Journal of Inclusive Education</t>
    <phoneticPr fontId="2"/>
  </si>
  <si>
    <t>International Journal of Water Resources Development</t>
    <phoneticPr fontId="2"/>
  </si>
  <si>
    <t>International Peacekeeping</t>
    <phoneticPr fontId="2"/>
  </si>
  <si>
    <t>Journal of Human Development and Capabilities</t>
    <phoneticPr fontId="2"/>
  </si>
  <si>
    <t>Journal of Intervention and Statebuilding</t>
    <phoneticPr fontId="2"/>
  </si>
  <si>
    <t>Oxford Development Studies</t>
    <phoneticPr fontId="2"/>
  </si>
  <si>
    <t>Review of African Political Economy</t>
    <phoneticPr fontId="2"/>
  </si>
  <si>
    <t xml:space="preserve">Third World Quarterly + Third World Thematics Online </t>
    <phoneticPr fontId="2"/>
  </si>
  <si>
    <t>International Security(OJ=1999-)</t>
    <phoneticPr fontId="2"/>
  </si>
  <si>
    <t>Review of Economics &amp; Statistics</t>
    <phoneticPr fontId="2"/>
  </si>
  <si>
    <t>Journal of Human Resources</t>
    <phoneticPr fontId="2"/>
  </si>
  <si>
    <t>C</t>
    <phoneticPr fontId="2"/>
  </si>
  <si>
    <t>PR+FO</t>
    <phoneticPr fontId="2"/>
  </si>
  <si>
    <t>Foreign Policy</t>
    <phoneticPr fontId="2"/>
  </si>
  <si>
    <t>African Affairs</t>
    <phoneticPr fontId="2"/>
  </si>
  <si>
    <t>C-3</t>
  </si>
  <si>
    <t>PR+FO</t>
  </si>
  <si>
    <t>Appropriate Technology (Incorporating Agriculture &amp; Equipment International)</t>
    <phoneticPr fontId="2"/>
  </si>
  <si>
    <t>Economist (Asia Ed.)(by OCS)</t>
    <phoneticPr fontId="2"/>
  </si>
  <si>
    <t>Africa Confidential</t>
    <phoneticPr fontId="2"/>
  </si>
  <si>
    <t>The Journal of Development Studies</t>
    <phoneticPr fontId="2"/>
  </si>
  <si>
    <t>Environment: Science and Policy for Sustainable Development</t>
  </si>
  <si>
    <t>B-2</t>
  </si>
  <si>
    <r>
      <t>PR+OJ</t>
    </r>
    <r>
      <rPr>
        <sz val="12"/>
        <rFont val="ＭＳ Ｐゴシック"/>
        <family val="3"/>
        <charset val="128"/>
      </rPr>
      <t>（マルチ）</t>
    </r>
    <phoneticPr fontId="2"/>
  </si>
  <si>
    <t>Journal of Education and Work</t>
    <phoneticPr fontId="2"/>
  </si>
  <si>
    <t>Survival</t>
    <phoneticPr fontId="2"/>
  </si>
  <si>
    <t>B-1</t>
    <phoneticPr fontId="2"/>
  </si>
  <si>
    <r>
      <t>OJ</t>
    </r>
    <r>
      <rPr>
        <sz val="12"/>
        <rFont val="ＭＳ Ｐゴシック"/>
        <family val="3"/>
        <charset val="128"/>
      </rPr>
      <t>（マルチ）＊</t>
    </r>
    <r>
      <rPr>
        <sz val="12"/>
        <rFont val="Arial"/>
        <family val="2"/>
      </rPr>
      <t>SSH Library</t>
    </r>
    <r>
      <rPr>
        <sz val="12"/>
        <rFont val="ＭＳ Ｐゴシック"/>
        <family val="3"/>
        <charset val="128"/>
      </rPr>
      <t>パッケージ購読</t>
    </r>
    <rPh sb="24" eb="26">
      <t>コウドク</t>
    </rPh>
    <phoneticPr fontId="2"/>
  </si>
  <si>
    <t>2019年
本体価合計</t>
    <rPh sb="4" eb="5">
      <t>ネン</t>
    </rPh>
    <rPh sb="6" eb="9">
      <t>ホンタイカ</t>
    </rPh>
    <rPh sb="9" eb="11">
      <t>ゴウケイ</t>
    </rPh>
    <phoneticPr fontId="2"/>
  </si>
  <si>
    <t>Bulletin of Indonesian Economic Studies</t>
    <phoneticPr fontId="2"/>
  </si>
  <si>
    <t>A-1</t>
    <phoneticPr fontId="2"/>
  </si>
  <si>
    <t>B-27</t>
  </si>
  <si>
    <t>Soil Science and Plant Nutrition</t>
    <phoneticPr fontId="2"/>
  </si>
  <si>
    <t>管理番号</t>
    <rPh sb="0" eb="2">
      <t>カンリ</t>
    </rPh>
    <rPh sb="2" eb="4">
      <t>バンゴウ</t>
    </rPh>
    <phoneticPr fontId="2"/>
  </si>
  <si>
    <t xml:space="preserve">Econometrica </t>
    <phoneticPr fontId="2"/>
  </si>
  <si>
    <t>International Journal of Training and Development</t>
    <phoneticPr fontId="2"/>
  </si>
  <si>
    <t>Marketing Science</t>
    <phoneticPr fontId="2"/>
  </si>
  <si>
    <t>Management Science</t>
    <phoneticPr fontId="2"/>
  </si>
  <si>
    <t>Social Science &amp; Humanities Library</t>
    <phoneticPr fontId="2"/>
  </si>
  <si>
    <t>C-1</t>
    <phoneticPr fontId="2"/>
  </si>
  <si>
    <t>C-2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</si>
  <si>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</si>
  <si>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</si>
  <si>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</si>
  <si>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</si>
  <si>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</si>
  <si>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</si>
  <si>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</si>
  <si>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</si>
  <si>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</si>
  <si>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</si>
  <si>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</si>
  <si>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</si>
  <si>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</si>
  <si>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</si>
  <si>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</si>
  <si>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</si>
  <si>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</si>
  <si>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</si>
  <si>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</si>
  <si>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</si>
  <si>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</si>
  <si>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</si>
  <si>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</si>
  <si>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</si>
  <si>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</si>
  <si>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本対価①の消費税額</t>
    <rPh sb="0" eb="4">
      <t>ホンタイカ１</t>
    </rPh>
    <rPh sb="5" eb="9">
      <t>ショウヒゼイガク</t>
    </rPh>
    <phoneticPr fontId="2"/>
  </si>
  <si>
    <r>
      <rPr>
        <sz val="11"/>
        <rFont val="ＭＳ Ｐゴシック"/>
        <family val="3"/>
        <charset val="128"/>
      </rPr>
      <t>【凡例】　購読形態</t>
    </r>
    <rPh sb="1" eb="3">
      <t>ハンレイ</t>
    </rPh>
    <rPh sb="5" eb="7">
      <t>コウドク</t>
    </rPh>
    <rPh sb="7" eb="9">
      <t>ケイタイ</t>
    </rPh>
    <phoneticPr fontId="2"/>
  </si>
  <si>
    <r>
      <rPr>
        <sz val="11"/>
        <rFont val="ＭＳ Ｐゴシック"/>
        <family val="3"/>
        <charset val="128"/>
      </rPr>
      <t>冊子</t>
    </r>
    <rPh sb="0" eb="2">
      <t>サッシ</t>
    </rPh>
    <phoneticPr fontId="2"/>
  </si>
  <si>
    <r>
      <rPr>
        <sz val="11"/>
        <rFont val="ＭＳ Ｐゴシック"/>
        <family val="3"/>
        <charset val="128"/>
      </rPr>
      <t>オンラインジャーナル（シングル）</t>
    </r>
    <phoneticPr fontId="2"/>
  </si>
  <si>
    <r>
      <t>OJ (</t>
    </r>
    <r>
      <rPr>
        <sz val="11"/>
        <rFont val="ＭＳ Ｐゴシック"/>
        <family val="3"/>
        <charset val="128"/>
      </rPr>
      <t>マルチ）</t>
    </r>
    <phoneticPr fontId="2"/>
  </si>
  <si>
    <r>
      <rPr>
        <sz val="11"/>
        <rFont val="ＭＳ Ｐゴシック"/>
        <family val="3"/>
        <charset val="128"/>
      </rPr>
      <t>オンラインジャーナル（マルチ）</t>
    </r>
    <phoneticPr fontId="2"/>
  </si>
  <si>
    <r>
      <rPr>
        <sz val="11"/>
        <rFont val="ＭＳ Ｐゴシック"/>
        <family val="3"/>
        <charset val="128"/>
      </rPr>
      <t>無料オンラインジャーナル</t>
    </r>
    <rPh sb="0" eb="2">
      <t>ムリョウ</t>
    </rPh>
    <phoneticPr fontId="2"/>
  </si>
  <si>
    <r>
      <t>(1)</t>
    </r>
    <r>
      <rPr>
        <sz val="11"/>
        <rFont val="ＭＳ Ｐゴシック"/>
        <family val="3"/>
        <charset val="128"/>
      </rPr>
      <t>金額は、配送料金を含んだ価格とする。基本的に航空便とし、その他の配送方法でしか納入できない場合はその旨注記する。</t>
    </r>
    <rPh sb="3" eb="5">
      <t>キンガク</t>
    </rPh>
    <rPh sb="7" eb="9">
      <t>ハイソウ</t>
    </rPh>
    <rPh sb="9" eb="11">
      <t>リョウキン</t>
    </rPh>
    <rPh sb="12" eb="13">
      <t>フク</t>
    </rPh>
    <rPh sb="15" eb="17">
      <t>カカク</t>
    </rPh>
    <rPh sb="21" eb="24">
      <t>キホンテキ</t>
    </rPh>
    <rPh sb="25" eb="28">
      <t>コウクウビン</t>
    </rPh>
    <rPh sb="33" eb="34">
      <t>タ</t>
    </rPh>
    <rPh sb="35" eb="37">
      <t>ハイソウ</t>
    </rPh>
    <rPh sb="37" eb="39">
      <t>ホウホウ</t>
    </rPh>
    <rPh sb="42" eb="44">
      <t>ノウニュウ</t>
    </rPh>
    <rPh sb="48" eb="50">
      <t>バアイ</t>
    </rPh>
    <rPh sb="53" eb="54">
      <t>ムネ</t>
    </rPh>
    <rPh sb="54" eb="56">
      <t>チュウキ</t>
    </rPh>
    <phoneticPr fontId="2"/>
  </si>
  <si>
    <r>
      <t>(2)</t>
    </r>
    <r>
      <rPr>
        <sz val="11"/>
        <rFont val="ＭＳ Ｐゴシック"/>
        <family val="3"/>
        <charset val="128"/>
      </rPr>
      <t>セットものは、セット価格を適用する。</t>
    </r>
    <rPh sb="13" eb="15">
      <t>カカク</t>
    </rPh>
    <rPh sb="16" eb="18">
      <t>テキヨウ</t>
    </rPh>
    <phoneticPr fontId="2"/>
  </si>
  <si>
    <r>
      <rPr>
        <b/>
        <sz val="11"/>
        <rFont val="ＭＳ ゴシック"/>
        <family val="3"/>
        <charset val="128"/>
      </rPr>
      <t>管理番号</t>
    </r>
    <rPh sb="2" eb="4">
      <t>バンゴウ</t>
    </rPh>
    <phoneticPr fontId="2"/>
  </si>
  <si>
    <r>
      <rPr>
        <b/>
        <sz val="11"/>
        <rFont val="ＭＳ ゴシック"/>
        <family val="3"/>
        <charset val="128"/>
      </rPr>
      <t>ロット</t>
    </r>
    <phoneticPr fontId="2"/>
  </si>
  <si>
    <r>
      <rPr>
        <b/>
        <sz val="11"/>
        <rFont val="ＭＳ Ｐゴシック"/>
        <family val="3"/>
        <charset val="128"/>
      </rPr>
      <t>ロット別
番号</t>
    </r>
    <rPh sb="3" eb="4">
      <t>ベツ</t>
    </rPh>
    <rPh sb="5" eb="7">
      <t>バンゴウ</t>
    </rPh>
    <phoneticPr fontId="2"/>
  </si>
  <si>
    <r>
      <rPr>
        <b/>
        <sz val="11"/>
        <rFont val="ＭＳ ゴシック"/>
        <family val="3"/>
        <charset val="128"/>
      </rPr>
      <t>購読形態</t>
    </r>
    <phoneticPr fontId="2"/>
  </si>
  <si>
    <r>
      <rPr>
        <b/>
        <sz val="11"/>
        <rFont val="ＭＳ ゴシック"/>
        <family val="3"/>
        <charset val="128"/>
      </rPr>
      <t>タイトル</t>
    </r>
    <phoneticPr fontId="2"/>
  </si>
  <si>
    <r>
      <rPr>
        <b/>
        <sz val="11"/>
        <rFont val="ＭＳ ゴシック"/>
        <family val="3"/>
        <charset val="128"/>
      </rPr>
      <t>備考</t>
    </r>
    <rPh sb="0" eb="2">
      <t>ビコウ</t>
    </rPh>
    <phoneticPr fontId="2"/>
  </si>
  <si>
    <r>
      <rPr>
        <sz val="11"/>
        <rFont val="ＭＳ Ｐゴシック"/>
        <family val="3"/>
        <charset val="128"/>
      </rPr>
      <t>購読形態を</t>
    </r>
    <r>
      <rPr>
        <sz val="11"/>
        <rFont val="Arial  "/>
        <family val="2"/>
      </rPr>
      <t>PR</t>
    </r>
    <r>
      <rPr>
        <sz val="11"/>
        <rFont val="ＭＳ Ｐゴシック"/>
        <family val="3"/>
        <charset val="128"/>
      </rPr>
      <t>から</t>
    </r>
    <r>
      <rPr>
        <sz val="11"/>
        <rFont val="Arial  "/>
        <family val="2"/>
      </rPr>
      <t>OJ</t>
    </r>
    <r>
      <rPr>
        <sz val="11"/>
        <rFont val="ＭＳ Ｐゴシック"/>
        <family val="3"/>
        <charset val="128"/>
      </rPr>
      <t>に変更（</t>
    </r>
    <r>
      <rPr>
        <sz val="11"/>
        <rFont val="Arial  "/>
        <family val="2"/>
      </rPr>
      <t>2018</t>
    </r>
    <r>
      <rPr>
        <sz val="11"/>
        <rFont val="ＭＳ Ｐゴシック"/>
        <family val="3"/>
        <charset val="128"/>
      </rPr>
      <t>年</t>
    </r>
    <r>
      <rPr>
        <sz val="11"/>
        <rFont val="Arial  "/>
        <family val="2"/>
      </rPr>
      <t>C</t>
    </r>
    <r>
      <rPr>
        <sz val="11"/>
        <rFont val="ＭＳ Ｐゴシック"/>
        <family val="3"/>
        <charset val="128"/>
      </rPr>
      <t>ロット）</t>
    </r>
    <rPh sb="0" eb="2">
      <t>コウドク</t>
    </rPh>
    <rPh sb="2" eb="4">
      <t>ケイタイ</t>
    </rPh>
    <rPh sb="12" eb="14">
      <t>ヘンコウ</t>
    </rPh>
    <rPh sb="19" eb="20">
      <t>ネン</t>
    </rPh>
    <phoneticPr fontId="2"/>
  </si>
  <si>
    <r>
      <t>PR+OJ</t>
    </r>
    <r>
      <rPr>
        <sz val="11"/>
        <rFont val="ＭＳ ゴシック"/>
        <family val="3"/>
        <charset val="128"/>
      </rPr>
      <t>【</t>
    </r>
    <r>
      <rPr>
        <sz val="11"/>
        <rFont val="Arial  "/>
        <family val="2"/>
      </rPr>
      <t>combined plus backfile</t>
    </r>
    <r>
      <rPr>
        <sz val="11"/>
        <rFont val="ＭＳ ゴシック"/>
        <family val="3"/>
        <charset val="128"/>
      </rPr>
      <t>】</t>
    </r>
    <phoneticPr fontId="2"/>
  </si>
  <si>
    <r>
      <t xml:space="preserve">PR+OJ
</t>
    </r>
    <r>
      <rPr>
        <sz val="11"/>
        <rFont val="ＭＳ Ｐゴシック"/>
        <family val="3"/>
        <charset val="128"/>
      </rPr>
      <t>※</t>
    </r>
    <r>
      <rPr>
        <sz val="11"/>
        <rFont val="Arial  "/>
        <family val="2"/>
      </rPr>
      <t>OJ</t>
    </r>
    <r>
      <rPr>
        <sz val="11"/>
        <rFont val="ＭＳ Ｐゴシック"/>
        <family val="3"/>
        <charset val="128"/>
      </rPr>
      <t>は</t>
    </r>
    <r>
      <rPr>
        <sz val="11"/>
        <rFont val="Arial  "/>
        <family val="2"/>
      </rPr>
      <t>ID/PW</t>
    </r>
    <r>
      <rPr>
        <sz val="11"/>
        <rFont val="ＭＳ Ｐゴシック"/>
        <family val="3"/>
        <charset val="128"/>
      </rPr>
      <t>接続のシングルアクセス</t>
    </r>
  </si>
  <si>
    <r>
      <t>OJ</t>
    </r>
    <r>
      <rPr>
        <sz val="11"/>
        <color rgb="FF0070C0"/>
        <rFont val="ＭＳ Ｐゴシック"/>
        <family val="3"/>
        <charset val="128"/>
      </rPr>
      <t>（マルチ）</t>
    </r>
    <phoneticPr fontId="2"/>
  </si>
  <si>
    <t>2019年
合計（税込）</t>
    <rPh sb="4" eb="5">
      <t>ネン</t>
    </rPh>
    <rPh sb="6" eb="8">
      <t>ゴウケイ</t>
    </rPh>
    <rPh sb="9" eb="11">
      <t>ゼイコミ</t>
    </rPh>
    <phoneticPr fontId="2"/>
  </si>
  <si>
    <t>https://foreignpolicy.com/subscribe/</t>
  </si>
  <si>
    <t>消費税10%</t>
    <rPh sb="0" eb="3">
      <t>ショウヒゼイ</t>
    </rPh>
    <phoneticPr fontId="2"/>
  </si>
  <si>
    <t>税込合計</t>
    <rPh sb="0" eb="2">
      <t>ゼイコミ</t>
    </rPh>
    <rPh sb="2" eb="4">
      <t>ゴウケイ</t>
    </rPh>
    <phoneticPr fontId="2"/>
  </si>
  <si>
    <t>2020Priceの円換算（レート1＄＝109.28）に手数料15％を上乗せした価格）→</t>
    <rPh sb="10" eb="11">
      <t>エン</t>
    </rPh>
    <rPh sb="11" eb="13">
      <t>カンサン</t>
    </rPh>
    <rPh sb="28" eb="31">
      <t>テスウリョウ</t>
    </rPh>
    <rPh sb="35" eb="37">
      <t>ウワノ</t>
    </rPh>
    <rPh sb="40" eb="42">
      <t>カカク</t>
    </rPh>
    <phoneticPr fontId="2"/>
  </si>
  <si>
    <t>https://charge.wisc.edu/uwpress/journals.aspx</t>
    <phoneticPr fontId="2"/>
  </si>
  <si>
    <t>2020Priceの円換算（レート1＄＝109.28）とEconomistの円価格に手数料15％をかけたもの）→</t>
    <rPh sb="10" eb="11">
      <t>エン</t>
    </rPh>
    <rPh sb="11" eb="13">
      <t>カンサン</t>
    </rPh>
    <rPh sb="38" eb="39">
      <t>エン</t>
    </rPh>
    <rPh sb="39" eb="41">
      <t>カカク</t>
    </rPh>
    <rPh sb="42" eb="45">
      <t>テスウリョウ</t>
    </rPh>
    <phoneticPr fontId="2"/>
  </si>
  <si>
    <t>≒￥63,960</t>
    <phoneticPr fontId="2"/>
  </si>
  <si>
    <r>
      <t xml:space="preserve">2020
Price
</t>
    </r>
    <r>
      <rPr>
        <b/>
        <sz val="11"/>
        <rFont val="ＭＳ Ｐゴシック"/>
        <family val="3"/>
        <charset val="128"/>
      </rPr>
      <t>（USD）</t>
    </r>
    <phoneticPr fontId="2"/>
  </si>
  <si>
    <t>①合計（USD）×JPY109.28/USD</t>
    <rPh sb="1" eb="3">
      <t>ゴウケイ</t>
    </rPh>
    <phoneticPr fontId="2"/>
  </si>
  <si>
    <r>
      <rPr>
        <sz val="12"/>
        <rFont val="ＭＳ Ｐゴシック"/>
        <family val="3"/>
        <charset val="128"/>
      </rPr>
      <t>②合計（JPY）×</t>
    </r>
    <r>
      <rPr>
        <sz val="12"/>
        <rFont val="Arial"/>
        <family val="2"/>
      </rPr>
      <t>15</t>
    </r>
    <r>
      <rPr>
        <sz val="12"/>
        <rFont val="ＭＳ Ｐゴシック"/>
        <family val="3"/>
        <charset val="128"/>
      </rPr>
      <t>％</t>
    </r>
    <rPh sb="1" eb="3">
      <t>ゴウケイ</t>
    </rPh>
    <phoneticPr fontId="2"/>
  </si>
  <si>
    <t>③書店手数料にかかる消費税、リバースチャージ分は除く</t>
    <rPh sb="1" eb="3">
      <t>ショテン</t>
    </rPh>
    <rPh sb="3" eb="6">
      <t>テスウリョウ</t>
    </rPh>
    <rPh sb="10" eb="13">
      <t>ショウヒゼイ</t>
    </rPh>
    <rPh sb="22" eb="23">
      <t>ブン</t>
    </rPh>
    <rPh sb="24" eb="25">
      <t>ノゾ</t>
    </rPh>
    <phoneticPr fontId="2"/>
  </si>
  <si>
    <t>①合計（USD）</t>
    <rPh sb="1" eb="3">
      <t>ゴウケイ</t>
    </rPh>
    <phoneticPr fontId="2"/>
  </si>
  <si>
    <t>②合計（JPY）</t>
    <rPh sb="1" eb="3">
      <t>ゴウケイ</t>
    </rPh>
    <phoneticPr fontId="2"/>
  </si>
  <si>
    <t>③書店手数料</t>
    <rPh sb="1" eb="3">
      <t>ショテン</t>
    </rPh>
    <rPh sb="3" eb="6">
      <t>テスウリョウ</t>
    </rPh>
    <phoneticPr fontId="2"/>
  </si>
  <si>
    <t>④消費税（10％）</t>
    <rPh sb="1" eb="4">
      <t>ショウヒゼイ</t>
    </rPh>
    <phoneticPr fontId="2"/>
  </si>
  <si>
    <t>合計</t>
    <rPh sb="0" eb="2">
      <t>ゴウケイ</t>
    </rPh>
    <phoneticPr fontId="2"/>
  </si>
  <si>
    <r>
      <rPr>
        <sz val="12"/>
        <rFont val="ＭＳ Ｐゴシック"/>
        <family val="3"/>
        <charset val="128"/>
      </rPr>
      <t>￡166.00/US$332.00</t>
    </r>
    <r>
      <rPr>
        <sz val="12"/>
        <rFont val="Arial"/>
        <family val="2"/>
      </rPr>
      <t xml:space="preserve">
https://web88.secure-secure.co.uk/researchinformation.co.uk/secure-websites/aptesubf.shtml</t>
    </r>
    <phoneticPr fontId="2"/>
  </si>
  <si>
    <t>新規購読　シングルサイト価格US$1,154＋20%（マルチでの購読を考慮）</t>
    <rPh sb="0" eb="2">
      <t>シンキ</t>
    </rPh>
    <rPh sb="2" eb="4">
      <t>コウドク</t>
    </rPh>
    <rPh sb="32" eb="34">
      <t>コウドク</t>
    </rPh>
    <rPh sb="35" eb="37">
      <t>コウリョ</t>
    </rPh>
    <phoneticPr fontId="2"/>
  </si>
  <si>
    <t>新規購読　シングルサイト価格US$563＋20%（マルチでの購読を考慮）</t>
    <rPh sb="0" eb="2">
      <t>シンキ</t>
    </rPh>
    <rPh sb="2" eb="4">
      <t>コウドク</t>
    </rPh>
    <rPh sb="30" eb="32">
      <t>コウドク</t>
    </rPh>
    <rPh sb="33" eb="35">
      <t>コウリョ</t>
    </rPh>
    <phoneticPr fontId="2"/>
  </si>
  <si>
    <r>
      <rPr>
        <b/>
        <sz val="12"/>
        <rFont val="ＭＳ Ｐゴシック"/>
        <family val="3"/>
        <charset val="128"/>
      </rPr>
      <t>契約充当可能金額積算（</t>
    </r>
    <r>
      <rPr>
        <b/>
        <sz val="12"/>
        <rFont val="Arial  "/>
        <family val="2"/>
      </rPr>
      <t>C</t>
    </r>
    <r>
      <rPr>
        <b/>
        <sz val="12"/>
        <rFont val="ＭＳ Ｐゴシック"/>
        <family val="3"/>
        <charset val="128"/>
      </rPr>
      <t>ロット）</t>
    </r>
    <rPh sb="0" eb="2">
      <t>ケイヤク</t>
    </rPh>
    <rPh sb="2" eb="4">
      <t>ジュウトウ</t>
    </rPh>
    <rPh sb="4" eb="6">
      <t>カノウ</t>
    </rPh>
    <rPh sb="6" eb="8">
      <t>キンガク</t>
    </rPh>
    <rPh sb="8" eb="10">
      <t>セキサン</t>
    </rPh>
    <phoneticPr fontId="2"/>
  </si>
  <si>
    <r>
      <t>2019</t>
    </r>
    <r>
      <rPr>
        <sz val="8"/>
        <rFont val="ＭＳ Ｐゴシック"/>
        <family val="3"/>
        <charset val="128"/>
      </rPr>
      <t>年の価格$</t>
    </r>
    <r>
      <rPr>
        <sz val="8"/>
        <rFont val="Arial"/>
        <family val="2"/>
      </rPr>
      <t>1,257</t>
    </r>
    <r>
      <rPr>
        <sz val="8"/>
        <rFont val="ＭＳ Ｐゴシック"/>
        <family val="3"/>
        <charset val="128"/>
      </rPr>
      <t xml:space="preserve">＋6%（近年のおおよその値上がり率）
</t>
    </r>
    <r>
      <rPr>
        <sz val="8"/>
        <rFont val="Arial"/>
        <family val="2"/>
      </rPr>
      <t>https://www.africa-confidential.com/subscription-information</t>
    </r>
    <rPh sb="4" eb="5">
      <t>ネン</t>
    </rPh>
    <rPh sb="6" eb="8">
      <t>カカク</t>
    </rPh>
    <rPh sb="18" eb="20">
      <t>キンネン</t>
    </rPh>
    <rPh sb="26" eb="28">
      <t>ネア</t>
    </rPh>
    <rPh sb="30" eb="31">
      <t>リツ</t>
    </rPh>
    <phoneticPr fontId="2"/>
  </si>
  <si>
    <t>OJ</t>
    <phoneticPr fontId="34"/>
  </si>
  <si>
    <t>Review of Financial Studies</t>
    <phoneticPr fontId="34"/>
  </si>
  <si>
    <t>Journal of Infrastructure Development</t>
    <phoneticPr fontId="34"/>
  </si>
  <si>
    <r>
      <t>OJ</t>
    </r>
    <r>
      <rPr>
        <sz val="12"/>
        <color theme="1"/>
        <rFont val="ＭＳ ゴシック"/>
        <family val="3"/>
        <charset val="128"/>
      </rPr>
      <t>マルチ
＊</t>
    </r>
    <r>
      <rPr>
        <sz val="12"/>
        <color theme="1"/>
        <rFont val="Arial"/>
        <family val="2"/>
      </rPr>
      <t xml:space="preserve">Wiley-Blackwell Core Collection </t>
    </r>
    <phoneticPr fontId="2"/>
  </si>
  <si>
    <r>
      <t>OJ</t>
    </r>
    <r>
      <rPr>
        <sz val="12"/>
        <color theme="1"/>
        <rFont val="ＭＳ Ｐゴシック"/>
        <family val="3"/>
        <charset val="128"/>
      </rPr>
      <t>（マルチ）＊</t>
    </r>
    <r>
      <rPr>
        <sz val="12"/>
        <color theme="1"/>
        <rFont val="Arial"/>
        <family val="2"/>
      </rPr>
      <t>SSH Library</t>
    </r>
    <r>
      <rPr>
        <sz val="12"/>
        <color theme="1"/>
        <rFont val="ＭＳ Ｐゴシック"/>
        <family val="3"/>
        <charset val="128"/>
      </rPr>
      <t>パッケージ購読</t>
    </r>
    <rPh sb="24" eb="26">
      <t>コウドク</t>
    </rPh>
    <phoneticPr fontId="2"/>
  </si>
  <si>
    <r>
      <t>OJ</t>
    </r>
    <r>
      <rPr>
        <sz val="12"/>
        <color theme="1"/>
        <rFont val="ＭＳ Ｐゴシック"/>
        <family val="3"/>
        <charset val="128"/>
      </rPr>
      <t>（マルチ）</t>
    </r>
    <phoneticPr fontId="2"/>
  </si>
  <si>
    <r>
      <rPr>
        <sz val="12"/>
        <rFont val="ＭＳ Ｐゴシック"/>
        <family val="3"/>
        <charset val="128"/>
      </rPr>
      <t>オンラインジャーナル（シングル）</t>
    </r>
    <phoneticPr fontId="2"/>
  </si>
  <si>
    <r>
      <rPr>
        <b/>
        <sz val="12"/>
        <rFont val="ＭＳ ゴシック"/>
        <family val="3"/>
        <charset val="128"/>
      </rPr>
      <t>管理番号</t>
    </r>
    <rPh sb="2" eb="4">
      <t>バンゴウ</t>
    </rPh>
    <phoneticPr fontId="2"/>
  </si>
  <si>
    <r>
      <rPr>
        <b/>
        <sz val="12"/>
        <rFont val="ＭＳ Ｐゴシック"/>
        <family val="3"/>
        <charset val="128"/>
      </rPr>
      <t>ロット別
番号</t>
    </r>
    <rPh sb="3" eb="4">
      <t>ベツ</t>
    </rPh>
    <rPh sb="5" eb="7">
      <t>バンゴウ</t>
    </rPh>
    <phoneticPr fontId="2"/>
  </si>
  <si>
    <r>
      <rPr>
        <b/>
        <sz val="12"/>
        <color theme="1"/>
        <rFont val="ＭＳ ゴシック"/>
        <family val="3"/>
        <charset val="128"/>
      </rPr>
      <t>備考</t>
    </r>
    <rPh sb="0" eb="2">
      <t>ビコウ</t>
    </rPh>
    <phoneticPr fontId="2"/>
  </si>
  <si>
    <r>
      <t>PR+OJ</t>
    </r>
    <r>
      <rPr>
        <sz val="12"/>
        <rFont val="ＭＳ ゴシック"/>
        <family val="3"/>
        <charset val="128"/>
      </rPr>
      <t>【</t>
    </r>
    <r>
      <rPr>
        <sz val="12"/>
        <rFont val="Arial  "/>
        <family val="2"/>
      </rPr>
      <t>combined plus backfile</t>
    </r>
    <r>
      <rPr>
        <sz val="12"/>
        <rFont val="ＭＳ ゴシック"/>
        <family val="3"/>
        <charset val="128"/>
      </rPr>
      <t>】</t>
    </r>
    <phoneticPr fontId="2"/>
  </si>
  <si>
    <r>
      <t xml:space="preserve">PR+OJ
</t>
    </r>
    <r>
      <rPr>
        <sz val="12"/>
        <rFont val="ＭＳ Ｐゴシック"/>
        <family val="3"/>
        <charset val="128"/>
      </rPr>
      <t>※</t>
    </r>
    <r>
      <rPr>
        <sz val="12"/>
        <rFont val="Arial  "/>
        <family val="2"/>
      </rPr>
      <t>OJ</t>
    </r>
    <r>
      <rPr>
        <sz val="12"/>
        <rFont val="ＭＳ Ｐゴシック"/>
        <family val="3"/>
        <charset val="128"/>
      </rPr>
      <t>は</t>
    </r>
    <r>
      <rPr>
        <sz val="12"/>
        <rFont val="Arial  "/>
        <family val="2"/>
      </rPr>
      <t>ID/PW</t>
    </r>
    <r>
      <rPr>
        <sz val="12"/>
        <rFont val="ＭＳ Ｐゴシック"/>
        <family val="3"/>
        <charset val="128"/>
      </rPr>
      <t>接続のシングルアクセス</t>
    </r>
  </si>
  <si>
    <t>Demography</t>
    <phoneticPr fontId="34"/>
  </si>
  <si>
    <t>価格（円）</t>
    <rPh sb="0" eb="2">
      <t>カカク</t>
    </rPh>
    <rPh sb="3" eb="4">
      <t>エン</t>
    </rPh>
    <phoneticPr fontId="2"/>
  </si>
  <si>
    <r>
      <rPr>
        <b/>
        <sz val="12"/>
        <rFont val="ＭＳ Ｐゴシック"/>
        <family val="3"/>
        <charset val="128"/>
      </rPr>
      <t>入札金額内訳書（</t>
    </r>
    <r>
      <rPr>
        <b/>
        <sz val="12"/>
        <rFont val="Arial  "/>
        <family val="2"/>
      </rPr>
      <t>C</t>
    </r>
    <r>
      <rPr>
        <b/>
        <sz val="12"/>
        <rFont val="ＭＳ Ｐゴシック"/>
        <family val="3"/>
        <charset val="128"/>
      </rPr>
      <t>ロット）</t>
    </r>
    <rPh sb="0" eb="2">
      <t>ニュウサツ</t>
    </rPh>
    <rPh sb="2" eb="4">
      <t>キンガク</t>
    </rPh>
    <rPh sb="4" eb="7">
      <t>ウチワケショ</t>
    </rPh>
    <phoneticPr fontId="2"/>
  </si>
  <si>
    <t>入札金額内訳書（Bロット）</t>
    <rPh sb="0" eb="2">
      <t>ニュウサツ</t>
    </rPh>
    <rPh sb="2" eb="4">
      <t>キンガク</t>
    </rPh>
    <rPh sb="4" eb="7">
      <t>ウチワケショ</t>
    </rPh>
    <phoneticPr fontId="2"/>
  </si>
  <si>
    <t>入札金額内訳書（Aロット）</t>
    <rPh sb="0" eb="2">
      <t>ニュウサツ</t>
    </rPh>
    <rPh sb="2" eb="4">
      <t>キンガク</t>
    </rPh>
    <rPh sb="4" eb="6">
      <t>ウチワケ</t>
    </rPh>
    <rPh sb="6" eb="7">
      <t>ショ</t>
    </rPh>
    <phoneticPr fontId="2"/>
  </si>
  <si>
    <t>価格(円)</t>
    <rPh sb="0" eb="2">
      <t>カカク</t>
    </rPh>
    <rPh sb="3" eb="4">
      <t>エン</t>
    </rPh>
    <phoneticPr fontId="2"/>
  </si>
  <si>
    <t>C-28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</si>
</sst>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24" formatCode="\$#,##0_);[Red]\(\$#,##0\)"/>
    <numFmt numFmtId="176" formatCode="0;[Red]0"/>
    <numFmt numFmtId="177" formatCode="&quot;US$&quot;#,##0_);[Red]\(&quot;US$&quot;#,##0\)"/>
    <numFmt numFmtId="178" formatCode="&quot;US$&quot;#,##0;\-&quot;US$&quot;#,##0"/>
    <numFmt numFmtId="179" formatCode="&quot;¥&quot;#,##0_);[Red]\(&quot;¥&quot;#,##0\)"/>
    <numFmt numFmtId="180" formatCode="#########.00"/>
  </numFmts>
  <fonts count="54"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  "/>
      <family val="2"/>
    </font>
    <font>
      <sz val="12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Arial"/>
      <family val="2"/>
    </font>
    <font>
      <b/>
      <sz val="11"/>
      <name val="ＭＳ Ｐゴシック"/>
      <family val="3"/>
      <charset val="128"/>
    </font>
    <font>
      <b/>
      <sz val="11"/>
      <name val="Arial  "/>
      <family val="2"/>
    </font>
    <font>
      <b/>
      <sz val="11"/>
      <name val="ＭＳ ゴシック"/>
      <family val="3"/>
      <charset val="128"/>
    </font>
    <font>
      <sz val="11"/>
      <color theme="1"/>
      <name val="Arial  "/>
      <family val="2"/>
    </font>
    <font>
      <sz val="11"/>
      <name val="ＭＳ ゴシック"/>
      <family val="3"/>
      <charset val="128"/>
    </font>
    <font>
      <sz val="11"/>
      <color rgb="FF0070C0"/>
      <name val="Arial  "/>
      <family val="2"/>
    </font>
    <font>
      <sz val="11"/>
      <color rgb="FF0070C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2"/>
      <name val="Arial  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Arial  "/>
      <family val="2"/>
    </font>
    <font>
      <b/>
      <sz val="12"/>
      <name val="Arial  "/>
    </font>
    <font>
      <b/>
      <sz val="12"/>
      <name val="Arial  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Arial  "/>
      <family val="2"/>
    </font>
    <font>
      <sz val="12"/>
      <color rgb="FFFF0000"/>
      <name val="Arial"/>
      <family val="2"/>
    </font>
    <font>
      <b/>
      <sz val="12"/>
      <color theme="1"/>
      <name val="Arial  "/>
      <family val="2"/>
    </font>
    <font>
      <b/>
      <sz val="12"/>
      <color theme="1"/>
      <name val="ＭＳ ゴシック"/>
      <family val="3"/>
      <charset val="128"/>
    </font>
    <font>
      <sz val="12"/>
      <color indexed="8"/>
      <name val="Arial  "/>
      <family val="2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00B0F0"/>
      <name val="Meiryo UI"/>
      <family val="3"/>
      <charset val="128"/>
    </font>
    <font>
      <sz val="12"/>
      <color rgb="FF0070C0"/>
      <name val="Arial  "/>
      <family val="2"/>
    </font>
    <font>
      <sz val="12"/>
      <color rgb="FF0070C0"/>
      <name val="ＭＳ Ｐゴシック"/>
      <family val="3"/>
      <charset val="128"/>
    </font>
    <font>
      <sz val="12"/>
      <color rgb="FF00B05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5"/>
      <name val="Meiryo UI"/>
      <family val="3"/>
      <charset val="128"/>
    </font>
    <font>
      <sz val="12"/>
      <color theme="0" tint="-0.34998626667073579"/>
      <name val="Arial  "/>
      <family val="2"/>
    </font>
    <font>
      <sz val="10"/>
      <name val="Arial  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306">
    <xf numFmtId="0" fontId="0" fillId="0" borderId="0" xfId="0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 wrapText="1"/>
    </xf>
    <xf numFmtId="49" fontId="9" fillId="0" borderId="1" xfId="0" applyNumberFormat="1" applyFont="1" applyFill="1" applyBorder="1">
      <alignment vertical="center"/>
    </xf>
    <xf numFmtId="49" fontId="9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left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Protection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vertical="center" wrapText="1"/>
    </xf>
    <xf numFmtId="49" fontId="16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20" fillId="0" borderId="1" xfId="0" applyNumberFormat="1" applyFont="1" applyFill="1" applyBorder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178" fontId="20" fillId="2" borderId="1" xfId="0" applyNumberFormat="1" applyFont="1" applyFill="1" applyBorder="1" applyAlignment="1" applyProtection="1">
      <alignment vertical="center" wrapText="1"/>
      <protection locked="0"/>
    </xf>
    <xf numFmtId="49" fontId="20" fillId="0" borderId="0" xfId="0" applyNumberFormat="1" applyFont="1" applyFill="1">
      <alignment vertical="center"/>
    </xf>
    <xf numFmtId="0" fontId="8" fillId="0" borderId="0" xfId="2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3" fontId="20" fillId="2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right" wrapText="1"/>
    </xf>
    <xf numFmtId="3" fontId="9" fillId="0" borderId="13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right" wrapText="1"/>
    </xf>
    <xf numFmtId="49" fontId="11" fillId="0" borderId="4" xfId="0" applyNumberFormat="1" applyFont="1" applyFill="1" applyBorder="1" applyAlignment="1">
      <alignment horizontal="right" wrapText="1"/>
    </xf>
    <xf numFmtId="49" fontId="11" fillId="0" borderId="11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wrapText="1"/>
    </xf>
    <xf numFmtId="176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>
      <alignment vertical="center"/>
    </xf>
    <xf numFmtId="49" fontId="26" fillId="0" borderId="0" xfId="0" applyNumberFormat="1" applyFont="1" applyFill="1" applyAlignment="1">
      <alignment vertical="center" wrapText="1"/>
    </xf>
    <xf numFmtId="49" fontId="28" fillId="0" borderId="0" xfId="0" applyNumberFormat="1" applyFont="1" applyFill="1" applyAlignment="1">
      <alignment vertical="center"/>
    </xf>
    <xf numFmtId="0" fontId="29" fillId="0" borderId="0" xfId="0" applyFont="1">
      <alignment vertical="center"/>
    </xf>
    <xf numFmtId="3" fontId="29" fillId="0" borderId="0" xfId="0" applyNumberFormat="1" applyFont="1">
      <alignment vertical="center"/>
    </xf>
    <xf numFmtId="0" fontId="28" fillId="0" borderId="0" xfId="0" applyFont="1" applyAlignment="1">
      <alignment horizontal="right" vertical="center"/>
    </xf>
    <xf numFmtId="49" fontId="29" fillId="0" borderId="0" xfId="0" applyNumberFormat="1" applyFont="1" applyFill="1" applyAlignment="1">
      <alignment vertical="center" wrapText="1"/>
    </xf>
    <xf numFmtId="3" fontId="29" fillId="0" borderId="0" xfId="0" applyNumberFormat="1" applyFont="1" applyFill="1" applyAlignment="1">
      <alignment horizontal="left" vertical="center" wrapText="1"/>
    </xf>
    <xf numFmtId="24" fontId="8" fillId="0" borderId="0" xfId="0" applyNumberFormat="1" applyFont="1" applyFill="1" applyAlignment="1">
      <alignment horizontal="left" vertical="center" wrapText="1"/>
    </xf>
    <xf numFmtId="24" fontId="18" fillId="0" borderId="0" xfId="0" applyNumberFormat="1" applyFont="1">
      <alignment vertical="center"/>
    </xf>
    <xf numFmtId="24" fontId="29" fillId="0" borderId="0" xfId="0" applyNumberFormat="1" applyFont="1">
      <alignment vertical="center"/>
    </xf>
    <xf numFmtId="24" fontId="29" fillId="0" borderId="0" xfId="5" applyNumberFormat="1" applyFont="1">
      <alignment vertical="center"/>
    </xf>
    <xf numFmtId="24" fontId="27" fillId="0" borderId="0" xfId="0" applyNumberFormat="1" applyFont="1" applyFill="1" applyAlignment="1">
      <alignment horizontal="right" vertical="center" wrapText="1"/>
    </xf>
    <xf numFmtId="179" fontId="9" fillId="0" borderId="1" xfId="0" applyNumberFormat="1" applyFont="1" applyFill="1" applyBorder="1" applyAlignment="1">
      <alignment horizontal="right" wrapText="1"/>
    </xf>
    <xf numFmtId="179" fontId="25" fillId="0" borderId="1" xfId="5" applyNumberFormat="1" applyFont="1" applyBorder="1" applyAlignment="1">
      <alignment horizontal="right"/>
    </xf>
    <xf numFmtId="49" fontId="16" fillId="0" borderId="0" xfId="0" applyNumberFormat="1" applyFont="1" applyFill="1" applyAlignment="1">
      <alignment vertical="center"/>
    </xf>
    <xf numFmtId="49" fontId="11" fillId="0" borderId="2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179" fontId="5" fillId="0" borderId="1" xfId="0" applyNumberFormat="1" applyFont="1" applyFill="1" applyBorder="1" applyAlignment="1">
      <alignment horizontal="right" wrapText="1"/>
    </xf>
    <xf numFmtId="49" fontId="9" fillId="0" borderId="4" xfId="0" applyNumberFormat="1" applyFont="1" applyFill="1" applyBorder="1" applyAlignment="1" applyProtection="1">
      <alignment horizontal="center" wrapText="1"/>
    </xf>
    <xf numFmtId="49" fontId="9" fillId="0" borderId="4" xfId="0" applyNumberFormat="1" applyFont="1" applyFill="1" applyBorder="1" applyAlignment="1" applyProtection="1">
      <alignment horizontal="left" wrapText="1"/>
    </xf>
    <xf numFmtId="49" fontId="9" fillId="0" borderId="1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 applyProtection="1">
      <alignment horizontal="left" wrapText="1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wrapText="1"/>
    </xf>
    <xf numFmtId="49" fontId="9" fillId="0" borderId="8" xfId="0" applyNumberFormat="1" applyFont="1" applyFill="1" applyBorder="1" applyAlignment="1" applyProtection="1">
      <alignment horizontal="center" wrapText="1"/>
    </xf>
    <xf numFmtId="49" fontId="9" fillId="0" borderId="8" xfId="0" applyNumberFormat="1" applyFont="1" applyFill="1" applyBorder="1" applyAlignment="1" applyProtection="1">
      <alignment horizontal="left"/>
    </xf>
    <xf numFmtId="24" fontId="9" fillId="0" borderId="4" xfId="0" applyNumberFormat="1" applyFont="1" applyFill="1" applyBorder="1" applyAlignment="1">
      <alignment horizontal="right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>
      <alignment vertical="center"/>
    </xf>
    <xf numFmtId="49" fontId="9" fillId="0" borderId="4" xfId="0" applyNumberFormat="1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3" fontId="8" fillId="2" borderId="4" xfId="0" applyNumberFormat="1" applyFont="1" applyFill="1" applyBorder="1" applyAlignment="1" applyProtection="1">
      <alignment vertical="center" wrapText="1"/>
      <protection locked="0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24" fontId="16" fillId="0" borderId="15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 applyProtection="1">
      <alignment vertical="center" wrapText="1"/>
      <protection locked="0"/>
    </xf>
    <xf numFmtId="49" fontId="8" fillId="0" borderId="6" xfId="0" applyNumberFormat="1" applyFont="1" applyFill="1" applyBorder="1" applyAlignment="1" applyProtection="1">
      <alignment vertical="center" wrapText="1"/>
      <protection locked="0"/>
    </xf>
    <xf numFmtId="0" fontId="24" fillId="0" borderId="6" xfId="6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 applyProtection="1">
      <alignment vertical="center" wrapText="1"/>
      <protection locked="0"/>
    </xf>
    <xf numFmtId="49" fontId="21" fillId="0" borderId="6" xfId="0" applyNumberFormat="1" applyFont="1" applyFill="1" applyBorder="1" applyAlignment="1" applyProtection="1">
      <alignment vertical="center" wrapText="1" shrinkToFit="1"/>
      <protection locked="0"/>
    </xf>
    <xf numFmtId="49" fontId="8" fillId="0" borderId="8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>
      <alignment vertical="center"/>
    </xf>
    <xf numFmtId="49" fontId="20" fillId="0" borderId="8" xfId="0" applyNumberFormat="1" applyFont="1" applyFill="1" applyBorder="1" applyAlignment="1">
      <alignment vertical="center" wrapText="1"/>
    </xf>
    <xf numFmtId="178" fontId="20" fillId="2" borderId="8" xfId="0" applyNumberFormat="1" applyFont="1" applyFill="1" applyBorder="1" applyAlignment="1" applyProtection="1">
      <alignment vertical="center" wrapText="1"/>
      <protection locked="0"/>
    </xf>
    <xf numFmtId="3" fontId="8" fillId="2" borderId="8" xfId="0" applyNumberFormat="1" applyFont="1" applyFill="1" applyBorder="1" applyAlignment="1" applyProtection="1">
      <alignment vertical="center" wrapText="1"/>
      <protection locked="0"/>
    </xf>
    <xf numFmtId="3" fontId="20" fillId="2" borderId="8" xfId="0" applyNumberFormat="1" applyFont="1" applyFill="1" applyBorder="1" applyAlignment="1" applyProtection="1">
      <alignment vertical="center" wrapText="1"/>
      <protection locked="0"/>
    </xf>
    <xf numFmtId="49" fontId="21" fillId="0" borderId="9" xfId="0" applyNumberFormat="1" applyFont="1" applyFill="1" applyBorder="1" applyAlignment="1" applyProtection="1">
      <alignment vertical="center" wrapText="1" shrinkToFi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24" fontId="8" fillId="2" borderId="4" xfId="0" applyNumberFormat="1" applyFont="1" applyFill="1" applyBorder="1" applyAlignment="1" applyProtection="1">
      <alignment horizontal="right" wrapText="1"/>
      <protection locked="0"/>
    </xf>
    <xf numFmtId="24" fontId="8" fillId="2" borderId="1" xfId="0" applyNumberFormat="1" applyFont="1" applyFill="1" applyBorder="1" applyAlignment="1" applyProtection="1">
      <alignment horizontal="right" wrapText="1"/>
      <protection locked="0"/>
    </xf>
    <xf numFmtId="24" fontId="9" fillId="2" borderId="1" xfId="0" applyNumberFormat="1" applyFont="1" applyFill="1" applyBorder="1" applyAlignment="1" applyProtection="1">
      <alignment horizontal="right" wrapText="1"/>
      <protection locked="0"/>
    </xf>
    <xf numFmtId="24" fontId="20" fillId="2" borderId="1" xfId="0" applyNumberFormat="1" applyFont="1" applyFill="1" applyBorder="1" applyAlignment="1" applyProtection="1">
      <alignment horizontal="right" wrapText="1"/>
      <protection locked="0"/>
    </xf>
    <xf numFmtId="24" fontId="20" fillId="2" borderId="8" xfId="0" applyNumberFormat="1" applyFont="1" applyFill="1" applyBorder="1" applyAlignment="1" applyProtection="1">
      <alignment horizontal="right" wrapText="1"/>
      <protection locked="0"/>
    </xf>
    <xf numFmtId="49" fontId="9" fillId="0" borderId="2" xfId="0" applyNumberFormat="1" applyFont="1" applyFill="1" applyBorder="1" applyAlignment="1"/>
    <xf numFmtId="49" fontId="32" fillId="0" borderId="6" xfId="0" applyNumberFormat="1" applyFont="1" applyFill="1" applyBorder="1" applyAlignment="1" applyProtection="1">
      <alignment vertical="center" wrapText="1"/>
      <protection locked="0"/>
    </xf>
    <xf numFmtId="49" fontId="9" fillId="0" borderId="1" xfId="7" applyNumberFormat="1" applyFont="1" applyFill="1" applyBorder="1" applyAlignment="1">
      <alignment vertical="center" wrapText="1"/>
    </xf>
    <xf numFmtId="49" fontId="9" fillId="0" borderId="1" xfId="7" applyNumberFormat="1" applyFont="1" applyFill="1" applyBorder="1" applyAlignment="1">
      <alignment horizontal="center" vertical="center"/>
    </xf>
    <xf numFmtId="49" fontId="9" fillId="0" borderId="1" xfId="7" applyNumberFormat="1" applyFont="1" applyFill="1" applyBorder="1">
      <alignment vertical="center"/>
    </xf>
    <xf numFmtId="49" fontId="14" fillId="0" borderId="1" xfId="0" applyNumberFormat="1" applyFont="1" applyFill="1" applyBorder="1" applyAlignment="1" applyProtection="1">
      <alignment horizontal="center" wrapText="1"/>
    </xf>
    <xf numFmtId="49" fontId="14" fillId="0" borderId="1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0" xfId="0" applyNumberFormat="1" applyFont="1" applyFill="1">
      <alignment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>
      <alignment vertical="center"/>
    </xf>
    <xf numFmtId="49" fontId="14" fillId="0" borderId="8" xfId="0" applyNumberFormat="1" applyFont="1" applyFill="1" applyBorder="1" applyAlignment="1">
      <alignment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wrapText="1"/>
    </xf>
    <xf numFmtId="49" fontId="9" fillId="0" borderId="3" xfId="0" applyNumberFormat="1" applyFont="1" applyFill="1" applyBorder="1" applyAlignment="1" applyProtection="1">
      <alignment horizontal="center" wrapText="1"/>
    </xf>
    <xf numFmtId="49" fontId="14" fillId="0" borderId="3" xfId="0" applyNumberFormat="1" applyFont="1" applyFill="1" applyBorder="1" applyAlignment="1" applyProtection="1">
      <alignment horizontal="center" wrapText="1"/>
    </xf>
    <xf numFmtId="49" fontId="9" fillId="0" borderId="10" xfId="0" applyNumberFormat="1" applyFont="1" applyFill="1" applyBorder="1" applyAlignment="1" applyProtection="1">
      <alignment horizontal="center" wrapText="1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9" fillId="0" borderId="23" xfId="0" applyNumberFormat="1" applyFont="1" applyFill="1" applyBorder="1" applyAlignment="1" applyProtection="1">
      <alignment wrapText="1"/>
    </xf>
    <xf numFmtId="49" fontId="9" fillId="0" borderId="24" xfId="0" applyNumberFormat="1" applyFont="1" applyFill="1" applyBorder="1" applyAlignment="1" applyProtection="1">
      <alignment wrapText="1"/>
    </xf>
    <xf numFmtId="49" fontId="14" fillId="0" borderId="24" xfId="0" applyNumberFormat="1" applyFont="1" applyFill="1" applyBorder="1" applyAlignment="1" applyProtection="1">
      <alignment wrapText="1"/>
    </xf>
    <xf numFmtId="49" fontId="9" fillId="0" borderId="25" xfId="0" applyNumberFormat="1" applyFont="1" applyFill="1" applyBorder="1" applyAlignment="1" applyProtection="1">
      <alignment wrapText="1"/>
    </xf>
    <xf numFmtId="49" fontId="9" fillId="0" borderId="4" xfId="7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/>
    <xf numFmtId="0" fontId="25" fillId="0" borderId="17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/>
      <protection locked="0"/>
    </xf>
    <xf numFmtId="180" fontId="38" fillId="0" borderId="0" xfId="0" applyNumberFormat="1" applyFont="1" applyFill="1" applyBorder="1" applyAlignment="1" applyProtection="1">
      <alignment horizontal="right"/>
      <protection locked="0"/>
    </xf>
    <xf numFmtId="0" fontId="25" fillId="0" borderId="5" xfId="0" applyNumberFormat="1" applyFont="1" applyFill="1" applyBorder="1" applyAlignment="1" applyProtection="1">
      <alignment horizontal="center"/>
    </xf>
    <xf numFmtId="0" fontId="39" fillId="0" borderId="5" xfId="0" applyNumberFormat="1" applyFont="1" applyFill="1" applyBorder="1" applyAlignment="1" applyProtection="1">
      <alignment horizontal="center"/>
    </xf>
    <xf numFmtId="0" fontId="25" fillId="0" borderId="7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Alignment="1">
      <alignment horizontal="right" vertical="center" wrapText="1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/>
    </xf>
    <xf numFmtId="176" fontId="39" fillId="0" borderId="5" xfId="0" applyNumberFormat="1" applyFont="1" applyFill="1" applyBorder="1" applyAlignment="1">
      <alignment horizontal="center" vertical="center"/>
    </xf>
    <xf numFmtId="176" fontId="39" fillId="0" borderId="7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Border="1">
      <alignment vertical="center"/>
    </xf>
    <xf numFmtId="49" fontId="25" fillId="0" borderId="0" xfId="0" applyNumberFormat="1" applyFont="1" applyFill="1" applyAlignment="1" applyProtection="1">
      <alignment horizontal="left" vertical="center"/>
    </xf>
    <xf numFmtId="49" fontId="25" fillId="0" borderId="0" xfId="0" applyNumberFormat="1" applyFont="1" applyFill="1" applyAlignment="1" applyProtection="1">
      <alignment horizontal="center" vertical="center"/>
    </xf>
    <xf numFmtId="49" fontId="25" fillId="0" borderId="0" xfId="0" applyNumberFormat="1" applyFont="1" applyFill="1" applyProtection="1">
      <alignment vertical="center"/>
    </xf>
    <xf numFmtId="49" fontId="25" fillId="0" borderId="0" xfId="0" applyNumberFormat="1" applyFont="1" applyFill="1" applyAlignment="1" applyProtection="1">
      <alignment vertical="center" wrapText="1"/>
    </xf>
    <xf numFmtId="49" fontId="25" fillId="0" borderId="0" xfId="0" applyNumberFormat="1" applyFont="1" applyFill="1" applyAlignment="1">
      <alignment vertical="center" wrapText="1"/>
    </xf>
    <xf numFmtId="49" fontId="25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 wrapText="1"/>
    </xf>
    <xf numFmtId="49" fontId="25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>
      <alignment vertical="center"/>
    </xf>
    <xf numFmtId="49" fontId="25" fillId="0" borderId="4" xfId="0" applyNumberFormat="1" applyFont="1" applyFill="1" applyBorder="1" applyAlignment="1">
      <alignment vertical="center" wrapText="1"/>
    </xf>
    <xf numFmtId="0" fontId="39" fillId="0" borderId="0" xfId="0" applyFont="1" applyBorder="1">
      <alignment vertical="center"/>
    </xf>
    <xf numFmtId="0" fontId="44" fillId="0" borderId="0" xfId="2" applyFont="1" applyFill="1" applyBorder="1" applyAlignment="1">
      <alignment horizontal="center" vertical="center"/>
    </xf>
    <xf numFmtId="49" fontId="44" fillId="0" borderId="0" xfId="2" applyNumberFormat="1" applyFont="1" applyFill="1" applyBorder="1" applyAlignment="1">
      <alignment horizontal="center" vertical="center" wrapText="1"/>
    </xf>
    <xf numFmtId="49" fontId="44" fillId="3" borderId="0" xfId="2" applyNumberFormat="1" applyFont="1" applyFill="1" applyBorder="1" applyAlignment="1">
      <alignment horizontal="left" vertical="center" wrapText="1"/>
    </xf>
    <xf numFmtId="42" fontId="44" fillId="0" borderId="0" xfId="2" applyNumberFormat="1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>
      <alignment vertical="center"/>
    </xf>
    <xf numFmtId="49" fontId="25" fillId="0" borderId="1" xfId="0" applyNumberFormat="1" applyFont="1" applyFill="1" applyBorder="1" applyAlignment="1">
      <alignment vertical="center" wrapText="1"/>
    </xf>
    <xf numFmtId="0" fontId="45" fillId="0" borderId="0" xfId="2" applyFont="1" applyFill="1" applyBorder="1" applyAlignment="1">
      <alignment horizontal="center" vertical="center"/>
    </xf>
    <xf numFmtId="49" fontId="45" fillId="0" borderId="0" xfId="2" applyNumberFormat="1" applyFont="1" applyFill="1" applyBorder="1" applyAlignment="1">
      <alignment horizontal="center" vertical="center" wrapText="1"/>
    </xf>
    <xf numFmtId="49" fontId="45" fillId="0" borderId="0" xfId="2" applyNumberFormat="1" applyFont="1" applyFill="1" applyBorder="1" applyAlignment="1">
      <alignment horizontal="left" vertical="center" wrapText="1"/>
    </xf>
    <xf numFmtId="42" fontId="45" fillId="0" borderId="0" xfId="2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</xf>
    <xf numFmtId="49" fontId="46" fillId="0" borderId="0" xfId="2" applyNumberFormat="1" applyFont="1" applyFill="1" applyBorder="1" applyAlignment="1">
      <alignment horizontal="center" vertical="center" wrapText="1"/>
    </xf>
    <xf numFmtId="49" fontId="46" fillId="0" borderId="0" xfId="2" applyNumberFormat="1" applyFont="1" applyFill="1" applyBorder="1" applyAlignment="1">
      <alignment horizontal="left" vertical="center" wrapText="1"/>
    </xf>
    <xf numFmtId="42" fontId="46" fillId="0" borderId="0" xfId="2" applyNumberFormat="1" applyFont="1" applyFill="1" applyBorder="1" applyAlignment="1">
      <alignment horizontal="center" vertical="center" wrapText="1"/>
    </xf>
    <xf numFmtId="49" fontId="9" fillId="0" borderId="1" xfId="7" applyNumberFormat="1" applyFont="1" applyFill="1" applyBorder="1" applyAlignment="1" applyProtection="1">
      <alignment horizontal="left" vertical="center"/>
      <protection locked="0"/>
    </xf>
    <xf numFmtId="49" fontId="44" fillId="0" borderId="0" xfId="2" applyNumberFormat="1" applyFont="1" applyFill="1" applyBorder="1" applyAlignment="1">
      <alignment horizontal="left" vertical="center" wrapText="1"/>
    </xf>
    <xf numFmtId="49" fontId="45" fillId="0" borderId="0" xfId="2" applyNumberFormat="1" applyFont="1" applyFill="1" applyBorder="1" applyAlignment="1" applyProtection="1">
      <alignment horizontal="left" vertical="center" wrapText="1"/>
      <protection locked="0"/>
    </xf>
    <xf numFmtId="42" fontId="4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2" applyFont="1" applyFill="1" applyBorder="1" applyAlignment="1">
      <alignment horizontal="center" vertical="center"/>
    </xf>
    <xf numFmtId="49" fontId="49" fillId="0" borderId="0" xfId="2" applyNumberFormat="1" applyFont="1" applyFill="1" applyBorder="1" applyAlignment="1">
      <alignment horizontal="center" vertical="center" wrapText="1"/>
    </xf>
    <xf numFmtId="49" fontId="49" fillId="0" borderId="0" xfId="2" applyNumberFormat="1" applyFont="1" applyFill="1" applyBorder="1" applyAlignment="1">
      <alignment horizontal="left" vertical="center" wrapText="1"/>
    </xf>
    <xf numFmtId="42" fontId="49" fillId="0" borderId="0" xfId="2" applyNumberFormat="1" applyFont="1" applyFill="1" applyBorder="1" applyAlignment="1">
      <alignment horizontal="center" vertical="center" wrapText="1"/>
    </xf>
    <xf numFmtId="0" fontId="50" fillId="0" borderId="0" xfId="2" applyFont="1" applyFill="1" applyBorder="1" applyAlignment="1">
      <alignment horizontal="center" vertical="center"/>
    </xf>
    <xf numFmtId="49" fontId="50" fillId="0" borderId="0" xfId="2" applyNumberFormat="1" applyFont="1" applyFill="1" applyBorder="1" applyAlignment="1">
      <alignment horizontal="center" vertical="center" wrapText="1"/>
    </xf>
    <xf numFmtId="49" fontId="50" fillId="0" borderId="0" xfId="2" applyNumberFormat="1" applyFont="1" applyFill="1" applyBorder="1" applyAlignment="1">
      <alignment horizontal="left" vertical="center" wrapText="1"/>
    </xf>
    <xf numFmtId="42" fontId="50" fillId="0" borderId="0" xfId="2" applyNumberFormat="1" applyFont="1" applyFill="1" applyBorder="1" applyAlignment="1">
      <alignment horizontal="center" vertical="center" wrapText="1"/>
    </xf>
    <xf numFmtId="49" fontId="47" fillId="0" borderId="0" xfId="0" applyNumberFormat="1" applyFont="1" applyFill="1" applyBorder="1">
      <alignment vertical="center"/>
    </xf>
    <xf numFmtId="49" fontId="39" fillId="0" borderId="1" xfId="0" applyNumberFormat="1" applyFont="1" applyFill="1" applyBorder="1">
      <alignment vertical="center"/>
    </xf>
    <xf numFmtId="49" fontId="39" fillId="0" borderId="1" xfId="0" applyNumberFormat="1" applyFont="1" applyFill="1" applyBorder="1" applyAlignment="1">
      <alignment vertical="center" wrapText="1"/>
    </xf>
    <xf numFmtId="49" fontId="47" fillId="0" borderId="0" xfId="0" applyNumberFormat="1" applyFont="1" applyFill="1">
      <alignment vertical="center"/>
    </xf>
    <xf numFmtId="49" fontId="51" fillId="0" borderId="0" xfId="2" applyNumberFormat="1" applyFont="1" applyFill="1" applyBorder="1" applyAlignment="1">
      <alignment horizontal="left" vertical="center" wrapText="1"/>
    </xf>
    <xf numFmtId="42" fontId="51" fillId="0" borderId="0" xfId="2" applyNumberFormat="1" applyFont="1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25" fillId="0" borderId="0" xfId="2" applyFont="1" applyFill="1" applyAlignment="1">
      <alignment vertical="center"/>
    </xf>
    <xf numFmtId="49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vertical="center"/>
    </xf>
    <xf numFmtId="49" fontId="52" fillId="0" borderId="0" xfId="0" applyNumberFormat="1" applyFont="1" applyFill="1" applyAlignment="1">
      <alignment vertical="center" wrapText="1"/>
    </xf>
    <xf numFmtId="49" fontId="2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49" fontId="9" fillId="0" borderId="19" xfId="7" applyNumberFormat="1" applyFont="1" applyFill="1" applyBorder="1" applyAlignment="1">
      <alignment horizontal="center" vertical="center"/>
    </xf>
    <xf numFmtId="49" fontId="9" fillId="0" borderId="19" xfId="7" applyNumberFormat="1" applyFont="1" applyFill="1" applyBorder="1">
      <alignment vertical="center"/>
    </xf>
    <xf numFmtId="49" fontId="9" fillId="0" borderId="19" xfId="7" applyNumberFormat="1" applyFont="1" applyFill="1" applyBorder="1" applyAlignment="1">
      <alignment vertical="center" wrapText="1"/>
    </xf>
    <xf numFmtId="49" fontId="48" fillId="0" borderId="29" xfId="0" applyNumberFormat="1" applyFont="1" applyFill="1" applyBorder="1" applyAlignment="1" applyProtection="1">
      <alignment vertical="center" wrapText="1" shrinkToFit="1"/>
      <protection locked="0"/>
    </xf>
    <xf numFmtId="42" fontId="53" fillId="0" borderId="6" xfId="0" applyNumberFormat="1" applyFont="1" applyFill="1" applyBorder="1" applyAlignment="1" applyProtection="1">
      <alignment vertical="center" wrapText="1"/>
      <protection locked="0"/>
    </xf>
    <xf numFmtId="49" fontId="11" fillId="0" borderId="12" xfId="0" applyNumberFormat="1" applyFont="1" applyFill="1" applyBorder="1" applyAlignment="1">
      <alignment horizontal="right" wrapText="1"/>
    </xf>
    <xf numFmtId="49" fontId="11" fillId="0" borderId="11" xfId="0" applyNumberFormat="1" applyFont="1" applyFill="1" applyBorder="1" applyAlignment="1">
      <alignment wrapText="1"/>
    </xf>
    <xf numFmtId="49" fontId="31" fillId="0" borderId="14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20" xfId="0" applyNumberFormat="1" applyFont="1" applyFill="1" applyBorder="1" applyAlignment="1">
      <alignment horizontal="center" vertical="center" wrapText="1"/>
    </xf>
    <xf numFmtId="42" fontId="41" fillId="0" borderId="1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 applyProtection="1">
      <alignment vertical="center"/>
      <protection locked="0"/>
    </xf>
    <xf numFmtId="49" fontId="9" fillId="0" borderId="29" xfId="0" applyNumberFormat="1" applyFont="1" applyFill="1" applyBorder="1" applyAlignment="1" applyProtection="1">
      <alignment vertical="center"/>
      <protection locked="0"/>
    </xf>
    <xf numFmtId="49" fontId="9" fillId="0" borderId="6" xfId="0" applyNumberFormat="1" applyFont="1" applyFill="1" applyBorder="1" applyAlignment="1" applyProtection="1">
      <alignment vertical="center"/>
      <protection locked="0"/>
    </xf>
    <xf numFmtId="49" fontId="11" fillId="0" borderId="31" xfId="0" applyNumberFormat="1" applyFont="1" applyFill="1" applyBorder="1" applyAlignment="1">
      <alignment horizontal="right" wrapText="1"/>
    </xf>
    <xf numFmtId="49" fontId="11" fillId="0" borderId="33" xfId="0" applyNumberFormat="1" applyFont="1" applyFill="1" applyBorder="1" applyAlignment="1">
      <alignment vertical="center"/>
    </xf>
    <xf numFmtId="42" fontId="37" fillId="0" borderId="28" xfId="0" applyNumberFormat="1" applyFont="1" applyFill="1" applyBorder="1" applyAlignment="1" applyProtection="1">
      <alignment vertical="center" wrapText="1"/>
      <protection locked="0"/>
    </xf>
    <xf numFmtId="42" fontId="43" fillId="0" borderId="18" xfId="0" applyNumberFormat="1" applyFont="1" applyFill="1" applyBorder="1" applyAlignment="1" applyProtection="1">
      <alignment vertical="center" wrapText="1"/>
      <protection locked="0"/>
    </xf>
    <xf numFmtId="42" fontId="43" fillId="0" borderId="6" xfId="0" applyNumberFormat="1" applyFont="1" applyFill="1" applyBorder="1" applyAlignment="1" applyProtection="1">
      <alignment vertical="center" wrapText="1"/>
      <protection locked="0"/>
    </xf>
    <xf numFmtId="177" fontId="9" fillId="0" borderId="27" xfId="0" applyNumberFormat="1" applyFont="1" applyFill="1" applyBorder="1" applyAlignment="1" applyProtection="1">
      <alignment vertical="center" wrapText="1"/>
      <protection locked="0"/>
    </xf>
    <xf numFmtId="177" fontId="40" fillId="0" borderId="29" xfId="0" applyNumberFormat="1" applyFont="1" applyFill="1" applyBorder="1" applyAlignment="1" applyProtection="1">
      <alignment vertical="center" wrapText="1"/>
      <protection locked="0"/>
    </xf>
    <xf numFmtId="177" fontId="40" fillId="0" borderId="6" xfId="0" applyNumberFormat="1" applyFont="1" applyFill="1" applyBorder="1" applyAlignment="1" applyProtection="1">
      <alignment vertical="center" wrapText="1"/>
      <protection locked="0"/>
    </xf>
    <xf numFmtId="49" fontId="36" fillId="0" borderId="1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9" fontId="14" fillId="0" borderId="3" xfId="0" applyNumberFormat="1" applyFont="1" applyFill="1" applyBorder="1" applyAlignment="1" applyProtection="1">
      <alignment horizontal="right"/>
      <protection locked="0"/>
    </xf>
    <xf numFmtId="49" fontId="14" fillId="0" borderId="26" xfId="0" applyNumberFormat="1" applyFont="1" applyFill="1" applyBorder="1" applyAlignment="1" applyProtection="1">
      <alignment horizontal="right"/>
      <protection locked="0"/>
    </xf>
    <xf numFmtId="49" fontId="9" fillId="0" borderId="32" xfId="0" applyNumberFormat="1" applyFont="1" applyFill="1" applyBorder="1" applyAlignment="1">
      <alignment horizontal="right" wrapText="1"/>
    </xf>
    <xf numFmtId="49" fontId="40" fillId="0" borderId="0" xfId="0" applyNumberFormat="1" applyFont="1" applyFill="1" applyAlignment="1">
      <alignment vertical="center" wrapText="1"/>
    </xf>
    <xf numFmtId="49" fontId="40" fillId="0" borderId="0" xfId="0" applyNumberFormat="1" applyFont="1" applyFill="1" applyAlignment="1">
      <alignment horizontal="left" vertical="center" wrapText="1"/>
    </xf>
    <xf numFmtId="49" fontId="45" fillId="0" borderId="4" xfId="2" applyNumberFormat="1" applyFont="1" applyFill="1" applyBorder="1" applyAlignment="1">
      <alignment horizontal="center" vertical="center" wrapText="1"/>
    </xf>
    <xf numFmtId="49" fontId="45" fillId="0" borderId="1" xfId="2" applyNumberFormat="1" applyFont="1" applyFill="1" applyBorder="1" applyAlignment="1">
      <alignment horizontal="center" vertical="center" wrapText="1"/>
    </xf>
    <xf numFmtId="49" fontId="45" fillId="0" borderId="8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49" fontId="36" fillId="0" borderId="20" xfId="0" applyNumberFormat="1" applyFont="1" applyFill="1" applyBorder="1" applyAlignment="1">
      <alignment horizontal="center" vertical="center" wrapText="1"/>
    </xf>
    <xf numFmtId="49" fontId="39" fillId="0" borderId="4" xfId="0" applyNumberFormat="1" applyFont="1" applyFill="1" applyBorder="1" applyAlignment="1" applyProtection="1">
      <alignment wrapText="1"/>
      <protection locked="0"/>
    </xf>
    <xf numFmtId="49" fontId="39" fillId="0" borderId="1" xfId="0" applyNumberFormat="1" applyFont="1" applyFill="1" applyBorder="1" applyAlignment="1" applyProtection="1">
      <alignment wrapText="1"/>
      <protection locked="0"/>
    </xf>
    <xf numFmtId="49" fontId="23" fillId="0" borderId="1" xfId="0" applyNumberFormat="1" applyFont="1" applyFill="1" applyBorder="1" applyAlignment="1" applyProtection="1">
      <alignment horizontal="right" wrapText="1"/>
      <protection locked="0"/>
    </xf>
    <xf numFmtId="49" fontId="14" fillId="0" borderId="1" xfId="0" applyNumberFormat="1" applyFont="1" applyFill="1" applyBorder="1" applyAlignment="1" applyProtection="1">
      <alignment horizontal="right" wrapText="1"/>
      <protection locked="0"/>
    </xf>
    <xf numFmtId="49" fontId="39" fillId="0" borderId="8" xfId="0" applyNumberFormat="1" applyFont="1" applyFill="1" applyBorder="1" applyAlignment="1" applyProtection="1">
      <alignment wrapText="1"/>
      <protection locked="0"/>
    </xf>
    <xf numFmtId="49" fontId="14" fillId="0" borderId="4" xfId="0" applyNumberFormat="1" applyFont="1" applyFill="1" applyBorder="1" applyAlignment="1">
      <alignment horizontal="right" wrapText="1"/>
    </xf>
    <xf numFmtId="49" fontId="39" fillId="0" borderId="0" xfId="0" applyNumberFormat="1" applyFont="1">
      <alignment vertical="center"/>
    </xf>
    <xf numFmtId="49" fontId="39" fillId="0" borderId="0" xfId="5" applyNumberFormat="1" applyFont="1">
      <alignment vertical="center"/>
    </xf>
    <xf numFmtId="49" fontId="14" fillId="0" borderId="0" xfId="0" applyNumberFormat="1" applyFont="1" applyFill="1" applyAlignment="1">
      <alignment horizontal="righ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49" fontId="25" fillId="0" borderId="3" xfId="0" applyNumberFormat="1" applyFont="1" applyFill="1" applyBorder="1" applyAlignment="1" applyProtection="1">
      <alignment horizontal="left" vertical="center"/>
    </xf>
    <xf numFmtId="49" fontId="25" fillId="0" borderId="2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</cellXfs>
  <cellStyles count="8">
    <cellStyle name="ハイパーリンク" xfId="6" builtinId="8"/>
    <cellStyle name="桁区切り" xfId="5" builtinId="6"/>
    <cellStyle name="桁区切り 2" xfId="1"/>
    <cellStyle name="標準" xfId="0" builtinId="0"/>
    <cellStyle name="標準 2" xfId="2"/>
    <cellStyle name="標準 2 2" xfId="3"/>
    <cellStyle name="標準 3" xfId="4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harge.wisc.edu/uwpress/journal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zoomScaleSheetLayoutView="50" zoomScalePageLayoutView="70" workbookViewId="0">
      <selection activeCell="E15" sqref="E15"/>
    </sheetView>
  </sheetViews>
  <sheetFormatPr defaultColWidth="9.140625" defaultRowHeight="32.25" customHeight="1"/>
  <cols>
    <col min="1" max="3" width="17.85546875" style="2" customWidth="1"/>
    <col min="4" max="4" width="42.7109375" style="6" customWidth="1"/>
    <col min="5" max="5" width="78.7109375" style="3" customWidth="1"/>
    <col min="6" max="6" width="20.85546875" style="11" customWidth="1"/>
    <col min="7" max="7" width="34.5703125" style="6" customWidth="1"/>
    <col min="8" max="8" width="9.140625" style="6"/>
    <col min="9" max="10" width="9.28515625" style="6" bestFit="1" customWidth="1"/>
    <col min="11" max="12" width="10.85546875" style="6" bestFit="1" customWidth="1"/>
    <col min="13" max="14" width="9.28515625" style="6" bestFit="1" customWidth="1"/>
    <col min="15" max="16" width="10.85546875" style="6" bestFit="1" customWidth="1"/>
    <col min="17" max="17" width="30.42578125" style="6" bestFit="1" customWidth="1"/>
    <col min="18" max="18" width="13" style="6" customWidth="1"/>
    <col min="19" max="16384" width="9.140625" style="6"/>
  </cols>
  <sheetData>
    <row r="1" spans="1:12" ht="32.25" customHeight="1">
      <c r="G1" s="158"/>
    </row>
    <row r="2" spans="1:12" s="5" customFormat="1" ht="32.25" customHeight="1">
      <c r="A2" s="287" t="s">
        <v>251</v>
      </c>
      <c r="B2" s="288"/>
      <c r="C2" s="288"/>
      <c r="D2" s="288"/>
      <c r="E2" s="288"/>
      <c r="F2" s="288"/>
      <c r="G2" s="288"/>
    </row>
    <row r="3" spans="1:12" s="5" customFormat="1" ht="32.25" customHeight="1">
      <c r="A3" s="7" t="s">
        <v>64</v>
      </c>
      <c r="B3" s="8"/>
      <c r="C3" s="8"/>
      <c r="D3" s="9"/>
      <c r="E3" s="10"/>
      <c r="F3" s="11"/>
      <c r="G3" s="3"/>
    </row>
    <row r="4" spans="1:12" s="5" customFormat="1" ht="32.25" customHeight="1">
      <c r="A4" s="289" t="s">
        <v>63</v>
      </c>
      <c r="B4" s="289"/>
      <c r="C4" s="283" t="s">
        <v>65</v>
      </c>
      <c r="D4" s="284"/>
      <c r="E4" s="10"/>
      <c r="F4" s="11"/>
      <c r="G4" s="3"/>
    </row>
    <row r="5" spans="1:12" s="5" customFormat="1" ht="32.25" customHeight="1">
      <c r="A5" s="289" t="s">
        <v>67</v>
      </c>
      <c r="B5" s="289"/>
      <c r="C5" s="285" t="s">
        <v>68</v>
      </c>
      <c r="D5" s="286"/>
      <c r="E5" s="10"/>
      <c r="F5" s="11"/>
      <c r="G5" s="3"/>
    </row>
    <row r="6" spans="1:12" s="5" customFormat="1" ht="32.25" customHeight="1">
      <c r="A6" s="283" t="s">
        <v>69</v>
      </c>
      <c r="B6" s="284"/>
      <c r="C6" s="285" t="s">
        <v>70</v>
      </c>
      <c r="D6" s="286"/>
      <c r="E6" s="10"/>
      <c r="F6" s="11"/>
      <c r="G6" s="3"/>
    </row>
    <row r="7" spans="1:12" s="5" customFormat="1" ht="32.25" customHeight="1">
      <c r="A7" s="7" t="s">
        <v>71</v>
      </c>
      <c r="B7" s="8"/>
      <c r="C7" s="8"/>
      <c r="D7" s="9"/>
      <c r="E7" s="10"/>
      <c r="F7" s="11"/>
      <c r="G7" s="3"/>
    </row>
    <row r="8" spans="1:12" s="5" customFormat="1" ht="32.25" customHeight="1" thickBot="1">
      <c r="A8" s="156" t="s">
        <v>72</v>
      </c>
      <c r="B8" s="157"/>
      <c r="C8" s="157"/>
      <c r="D8" s="155"/>
      <c r="E8" s="149"/>
      <c r="F8" s="150"/>
      <c r="G8" s="151"/>
      <c r="H8" s="152"/>
    </row>
    <row r="9" spans="1:12" s="231" customFormat="1" ht="61.5" customHeight="1" thickBot="1">
      <c r="A9" s="114" t="s">
        <v>161</v>
      </c>
      <c r="B9" s="115" t="s">
        <v>73</v>
      </c>
      <c r="C9" s="138" t="s">
        <v>6</v>
      </c>
      <c r="D9" s="143" t="s">
        <v>74</v>
      </c>
      <c r="E9" s="115" t="s">
        <v>75</v>
      </c>
      <c r="F9" s="256" t="s">
        <v>248</v>
      </c>
      <c r="G9" s="116" t="s">
        <v>0</v>
      </c>
      <c r="H9" s="153"/>
      <c r="I9" s="159"/>
      <c r="J9" s="159"/>
      <c r="K9" s="153"/>
      <c r="L9" s="153"/>
    </row>
    <row r="10" spans="1:12" ht="32.25" customHeight="1" thickTop="1">
      <c r="A10" s="160">
        <v>1</v>
      </c>
      <c r="B10" s="72" t="s">
        <v>76</v>
      </c>
      <c r="C10" s="139" t="s">
        <v>158</v>
      </c>
      <c r="D10" s="144" t="s">
        <v>77</v>
      </c>
      <c r="E10" s="73" t="s">
        <v>78</v>
      </c>
      <c r="F10" s="257"/>
      <c r="G10" s="245"/>
      <c r="H10" s="42"/>
      <c r="I10" s="161"/>
      <c r="J10" s="162"/>
      <c r="K10" s="42"/>
      <c r="L10" s="42"/>
    </row>
    <row r="11" spans="1:12" ht="32.25" customHeight="1">
      <c r="A11" s="163">
        <v>2</v>
      </c>
      <c r="B11" s="74" t="s">
        <v>76</v>
      </c>
      <c r="C11" s="140" t="s">
        <v>7</v>
      </c>
      <c r="D11" s="145" t="s">
        <v>77</v>
      </c>
      <c r="E11" s="75" t="s">
        <v>79</v>
      </c>
      <c r="F11" s="258"/>
      <c r="G11" s="247"/>
      <c r="H11" s="42"/>
      <c r="I11" s="161"/>
      <c r="J11" s="162"/>
      <c r="K11" s="42"/>
      <c r="L11" s="42"/>
    </row>
    <row r="12" spans="1:12" ht="32.25" customHeight="1">
      <c r="A12" s="163">
        <v>3</v>
      </c>
      <c r="B12" s="74" t="s">
        <v>76</v>
      </c>
      <c r="C12" s="140" t="s">
        <v>8</v>
      </c>
      <c r="D12" s="145" t="s">
        <v>77</v>
      </c>
      <c r="E12" s="76" t="s">
        <v>80</v>
      </c>
      <c r="F12" s="258"/>
      <c r="G12" s="247"/>
      <c r="H12" s="42"/>
      <c r="I12" s="161"/>
      <c r="J12" s="162"/>
      <c r="K12" s="42"/>
      <c r="L12" s="42"/>
    </row>
    <row r="13" spans="1:12" ht="32.25" customHeight="1">
      <c r="A13" s="163">
        <v>4</v>
      </c>
      <c r="B13" s="74" t="s">
        <v>76</v>
      </c>
      <c r="C13" s="140" t="s">
        <v>9</v>
      </c>
      <c r="D13" s="145" t="s">
        <v>77</v>
      </c>
      <c r="E13" s="76" t="s">
        <v>81</v>
      </c>
      <c r="F13" s="258"/>
      <c r="G13" s="247"/>
      <c r="H13" s="42"/>
      <c r="I13" s="161"/>
      <c r="J13" s="162"/>
      <c r="K13" s="42"/>
      <c r="L13" s="42"/>
    </row>
    <row r="14" spans="1:12" ht="32.25" customHeight="1">
      <c r="A14" s="163">
        <v>5</v>
      </c>
      <c r="B14" s="74" t="s">
        <v>76</v>
      </c>
      <c r="C14" s="140" t="s">
        <v>10</v>
      </c>
      <c r="D14" s="145" t="s">
        <v>77</v>
      </c>
      <c r="E14" s="76" t="s">
        <v>82</v>
      </c>
      <c r="F14" s="258"/>
      <c r="G14" s="247"/>
      <c r="H14" s="42"/>
      <c r="I14" s="161"/>
      <c r="J14" s="162"/>
      <c r="K14" s="42"/>
      <c r="L14" s="42"/>
    </row>
    <row r="15" spans="1:12" ht="32.25" customHeight="1">
      <c r="A15" s="163">
        <v>6</v>
      </c>
      <c r="B15" s="74" t="s">
        <v>76</v>
      </c>
      <c r="C15" s="140" t="s">
        <v>11</v>
      </c>
      <c r="D15" s="145" t="s">
        <v>77</v>
      </c>
      <c r="E15" s="76" t="s">
        <v>83</v>
      </c>
      <c r="F15" s="258"/>
      <c r="G15" s="247"/>
      <c r="H15" s="42"/>
      <c r="I15" s="161"/>
      <c r="J15" s="162"/>
      <c r="K15" s="42"/>
      <c r="L15" s="42"/>
    </row>
    <row r="16" spans="1:12" ht="32.25" customHeight="1">
      <c r="A16" s="163">
        <v>7</v>
      </c>
      <c r="B16" s="74" t="s">
        <v>76</v>
      </c>
      <c r="C16" s="140" t="s">
        <v>12</v>
      </c>
      <c r="D16" s="145" t="s">
        <v>77</v>
      </c>
      <c r="E16" s="76" t="s">
        <v>84</v>
      </c>
      <c r="F16" s="258"/>
      <c r="G16" s="247"/>
      <c r="H16" s="42"/>
      <c r="I16" s="161"/>
      <c r="J16" s="162"/>
      <c r="K16" s="42"/>
      <c r="L16" s="42"/>
    </row>
    <row r="17" spans="1:12" ht="32.25" customHeight="1">
      <c r="A17" s="163">
        <v>8</v>
      </c>
      <c r="B17" s="74" t="s">
        <v>76</v>
      </c>
      <c r="C17" s="140" t="s">
        <v>13</v>
      </c>
      <c r="D17" s="145" t="s">
        <v>77</v>
      </c>
      <c r="E17" s="76" t="s">
        <v>85</v>
      </c>
      <c r="F17" s="258"/>
      <c r="G17" s="247"/>
      <c r="H17" s="42"/>
      <c r="I17" s="161"/>
      <c r="J17" s="162"/>
      <c r="K17" s="42"/>
      <c r="L17" s="42"/>
    </row>
    <row r="18" spans="1:12" ht="32.25" customHeight="1">
      <c r="A18" s="163">
        <v>9</v>
      </c>
      <c r="B18" s="74" t="s">
        <v>76</v>
      </c>
      <c r="C18" s="140" t="s">
        <v>14</v>
      </c>
      <c r="D18" s="145" t="s">
        <v>77</v>
      </c>
      <c r="E18" s="76" t="s">
        <v>86</v>
      </c>
      <c r="F18" s="258"/>
      <c r="G18" s="247"/>
      <c r="H18" s="42"/>
      <c r="I18" s="161"/>
      <c r="J18" s="162"/>
      <c r="K18" s="42"/>
      <c r="L18" s="42"/>
    </row>
    <row r="19" spans="1:12" ht="32.25" customHeight="1">
      <c r="A19" s="163">
        <v>10</v>
      </c>
      <c r="B19" s="74" t="s">
        <v>76</v>
      </c>
      <c r="C19" s="140" t="s">
        <v>15</v>
      </c>
      <c r="D19" s="145" t="s">
        <v>77</v>
      </c>
      <c r="E19" s="76" t="s">
        <v>58</v>
      </c>
      <c r="F19" s="258"/>
      <c r="G19" s="247"/>
      <c r="H19" s="42"/>
      <c r="I19" s="161"/>
      <c r="J19" s="162"/>
      <c r="K19" s="42"/>
      <c r="L19" s="42"/>
    </row>
    <row r="20" spans="1:12" ht="32.25" customHeight="1">
      <c r="A20" s="163">
        <v>11</v>
      </c>
      <c r="B20" s="74" t="s">
        <v>76</v>
      </c>
      <c r="C20" s="140" t="s">
        <v>16</v>
      </c>
      <c r="D20" s="145" t="s">
        <v>77</v>
      </c>
      <c r="E20" s="77" t="s">
        <v>162</v>
      </c>
      <c r="F20" s="258"/>
      <c r="G20" s="247"/>
      <c r="H20" s="42"/>
      <c r="I20" s="161"/>
      <c r="J20" s="162"/>
      <c r="K20" s="42"/>
      <c r="L20" s="42"/>
    </row>
    <row r="21" spans="1:12" ht="32.25" customHeight="1">
      <c r="A21" s="163">
        <v>12</v>
      </c>
      <c r="B21" s="74" t="s">
        <v>76</v>
      </c>
      <c r="C21" s="140" t="s">
        <v>17</v>
      </c>
      <c r="D21" s="145" t="s">
        <v>77</v>
      </c>
      <c r="E21" s="75" t="s">
        <v>87</v>
      </c>
      <c r="F21" s="258"/>
      <c r="G21" s="247"/>
      <c r="H21" s="42"/>
      <c r="I21" s="161"/>
      <c r="J21" s="162"/>
      <c r="K21" s="42"/>
      <c r="L21" s="42"/>
    </row>
    <row r="22" spans="1:12" ht="32.25" customHeight="1">
      <c r="A22" s="163">
        <v>13</v>
      </c>
      <c r="B22" s="74" t="s">
        <v>62</v>
      </c>
      <c r="C22" s="140" t="s">
        <v>18</v>
      </c>
      <c r="D22" s="145" t="s">
        <v>77</v>
      </c>
      <c r="E22" s="76" t="s">
        <v>96</v>
      </c>
      <c r="F22" s="258"/>
      <c r="G22" s="247"/>
      <c r="H22" s="42"/>
      <c r="I22" s="161"/>
      <c r="J22" s="162"/>
      <c r="K22" s="42"/>
      <c r="L22" s="42"/>
    </row>
    <row r="23" spans="1:12" ht="32.25" customHeight="1">
      <c r="A23" s="163">
        <v>14</v>
      </c>
      <c r="B23" s="74" t="s">
        <v>76</v>
      </c>
      <c r="C23" s="140" t="s">
        <v>19</v>
      </c>
      <c r="D23" s="145" t="s">
        <v>77</v>
      </c>
      <c r="E23" s="76" t="s">
        <v>59</v>
      </c>
      <c r="F23" s="258"/>
      <c r="G23" s="247"/>
      <c r="H23" s="42"/>
      <c r="I23" s="161"/>
      <c r="J23" s="162"/>
      <c r="K23" s="42"/>
      <c r="L23" s="42"/>
    </row>
    <row r="24" spans="1:12" ht="32.25" customHeight="1">
      <c r="A24" s="163">
        <v>15</v>
      </c>
      <c r="B24" s="74" t="s">
        <v>62</v>
      </c>
      <c r="C24" s="140" t="s">
        <v>20</v>
      </c>
      <c r="D24" s="145" t="s">
        <v>77</v>
      </c>
      <c r="E24" s="76" t="s">
        <v>97</v>
      </c>
      <c r="F24" s="258"/>
      <c r="G24" s="247"/>
      <c r="H24" s="42"/>
      <c r="I24" s="161"/>
      <c r="J24" s="162"/>
      <c r="K24" s="42"/>
      <c r="L24" s="42"/>
    </row>
    <row r="25" spans="1:12" s="129" customFormat="1" ht="32.25" customHeight="1">
      <c r="A25" s="164">
        <v>16</v>
      </c>
      <c r="B25" s="127" t="s">
        <v>76</v>
      </c>
      <c r="C25" s="141" t="s">
        <v>21</v>
      </c>
      <c r="D25" s="146" t="s">
        <v>238</v>
      </c>
      <c r="E25" s="128" t="s">
        <v>163</v>
      </c>
      <c r="F25" s="258"/>
      <c r="G25" s="247"/>
      <c r="H25" s="154"/>
      <c r="I25" s="161"/>
      <c r="J25" s="162"/>
      <c r="K25" s="154"/>
      <c r="L25" s="154"/>
    </row>
    <row r="26" spans="1:12" ht="32.25" customHeight="1">
      <c r="A26" s="163">
        <v>17</v>
      </c>
      <c r="B26" s="74" t="s">
        <v>76</v>
      </c>
      <c r="C26" s="140" t="s">
        <v>22</v>
      </c>
      <c r="D26" s="145" t="s">
        <v>77</v>
      </c>
      <c r="E26" s="76" t="s">
        <v>88</v>
      </c>
      <c r="F26" s="258"/>
      <c r="G26" s="247"/>
      <c r="H26" s="42"/>
      <c r="I26" s="161"/>
      <c r="J26" s="162"/>
      <c r="K26" s="42"/>
      <c r="L26" s="42"/>
    </row>
    <row r="27" spans="1:12" ht="32.25" customHeight="1">
      <c r="A27" s="163">
        <v>18</v>
      </c>
      <c r="B27" s="74" t="s">
        <v>76</v>
      </c>
      <c r="C27" s="140" t="s">
        <v>23</v>
      </c>
      <c r="D27" s="145" t="s">
        <v>77</v>
      </c>
      <c r="E27" s="76" t="s">
        <v>89</v>
      </c>
      <c r="F27" s="258"/>
      <c r="G27" s="247"/>
      <c r="H27" s="42"/>
      <c r="I27" s="161"/>
      <c r="J27" s="162"/>
      <c r="K27" s="42"/>
      <c r="L27" s="42"/>
    </row>
    <row r="28" spans="1:12" ht="32.25" customHeight="1">
      <c r="A28" s="163">
        <v>19</v>
      </c>
      <c r="B28" s="74" t="s">
        <v>62</v>
      </c>
      <c r="C28" s="140" t="s">
        <v>24</v>
      </c>
      <c r="D28" s="145" t="s">
        <v>77</v>
      </c>
      <c r="E28" s="76" t="s">
        <v>95</v>
      </c>
      <c r="F28" s="258"/>
      <c r="G28" s="247"/>
      <c r="H28" s="42"/>
      <c r="I28" s="161"/>
      <c r="J28" s="162"/>
      <c r="K28" s="42"/>
      <c r="L28" s="42"/>
    </row>
    <row r="29" spans="1:12" ht="32.25" customHeight="1">
      <c r="A29" s="163">
        <v>20</v>
      </c>
      <c r="B29" s="74" t="s">
        <v>76</v>
      </c>
      <c r="C29" s="140" t="s">
        <v>25</v>
      </c>
      <c r="D29" s="145" t="s">
        <v>77</v>
      </c>
      <c r="E29" s="76" t="s">
        <v>90</v>
      </c>
      <c r="F29" s="258"/>
      <c r="G29" s="247"/>
      <c r="H29" s="42"/>
      <c r="I29" s="161"/>
      <c r="J29" s="162"/>
      <c r="K29" s="42"/>
      <c r="L29" s="42"/>
    </row>
    <row r="30" spans="1:12" ht="32.25" customHeight="1">
      <c r="A30" s="163">
        <v>21</v>
      </c>
      <c r="B30" s="74" t="s">
        <v>76</v>
      </c>
      <c r="C30" s="140" t="s">
        <v>26</v>
      </c>
      <c r="D30" s="145" t="s">
        <v>77</v>
      </c>
      <c r="E30" s="76" t="s">
        <v>91</v>
      </c>
      <c r="F30" s="258"/>
      <c r="G30" s="247"/>
      <c r="H30" s="42"/>
      <c r="I30" s="161"/>
      <c r="J30" s="162"/>
      <c r="K30" s="42"/>
      <c r="L30" s="42"/>
    </row>
    <row r="31" spans="1:12" ht="32.25" customHeight="1">
      <c r="A31" s="163">
        <v>22</v>
      </c>
      <c r="B31" s="74" t="s">
        <v>76</v>
      </c>
      <c r="C31" s="140" t="s">
        <v>27</v>
      </c>
      <c r="D31" s="145" t="s">
        <v>77</v>
      </c>
      <c r="E31" s="76" t="s">
        <v>92</v>
      </c>
      <c r="F31" s="258"/>
      <c r="G31" s="247"/>
      <c r="H31" s="42"/>
      <c r="I31" s="161"/>
      <c r="J31" s="162"/>
      <c r="K31" s="42"/>
      <c r="L31" s="42"/>
    </row>
    <row r="32" spans="1:12" ht="32.25" customHeight="1">
      <c r="A32" s="163">
        <v>23</v>
      </c>
      <c r="B32" s="74" t="s">
        <v>76</v>
      </c>
      <c r="C32" s="140" t="s">
        <v>28</v>
      </c>
      <c r="D32" s="145" t="s">
        <v>77</v>
      </c>
      <c r="E32" s="76" t="s">
        <v>60</v>
      </c>
      <c r="F32" s="258"/>
      <c r="G32" s="247"/>
      <c r="H32" s="42"/>
      <c r="I32" s="161"/>
      <c r="J32" s="162"/>
      <c r="K32" s="42"/>
      <c r="L32" s="42"/>
    </row>
    <row r="33" spans="1:12" ht="32.25" customHeight="1">
      <c r="A33" s="163">
        <v>24</v>
      </c>
      <c r="B33" s="74" t="s">
        <v>76</v>
      </c>
      <c r="C33" s="140" t="s">
        <v>29</v>
      </c>
      <c r="D33" s="145" t="s">
        <v>77</v>
      </c>
      <c r="E33" s="76" t="s">
        <v>93</v>
      </c>
      <c r="F33" s="258"/>
      <c r="G33" s="247"/>
      <c r="H33" s="42"/>
      <c r="I33" s="161"/>
      <c r="J33" s="162"/>
      <c r="K33" s="42"/>
      <c r="L33" s="42"/>
    </row>
    <row r="34" spans="1:12" ht="32.25" customHeight="1">
      <c r="A34" s="163">
        <v>25</v>
      </c>
      <c r="B34" s="74" t="s">
        <v>76</v>
      </c>
      <c r="C34" s="140" t="s">
        <v>30</v>
      </c>
      <c r="D34" s="145" t="s">
        <v>77</v>
      </c>
      <c r="E34" s="76" t="s">
        <v>61</v>
      </c>
      <c r="F34" s="258"/>
      <c r="G34" s="247"/>
      <c r="H34" s="42"/>
      <c r="I34" s="161"/>
      <c r="J34" s="162"/>
      <c r="K34" s="42"/>
      <c r="L34" s="42"/>
    </row>
    <row r="35" spans="1:12" ht="32.25" customHeight="1" thickBot="1">
      <c r="A35" s="165">
        <v>26</v>
      </c>
      <c r="B35" s="78" t="s">
        <v>76</v>
      </c>
      <c r="C35" s="142" t="s">
        <v>31</v>
      </c>
      <c r="D35" s="147" t="s">
        <v>77</v>
      </c>
      <c r="E35" s="79" t="s">
        <v>94</v>
      </c>
      <c r="F35" s="259"/>
      <c r="G35" s="246"/>
      <c r="H35" s="42"/>
      <c r="I35" s="161"/>
      <c r="J35" s="162"/>
      <c r="K35" s="42"/>
      <c r="L35" s="42"/>
    </row>
    <row r="36" spans="1:12" ht="32.25" customHeight="1" thickBot="1">
      <c r="A36" s="41"/>
      <c r="B36" s="41"/>
      <c r="C36" s="41"/>
      <c r="D36" s="42"/>
      <c r="E36" s="248" t="s">
        <v>229</v>
      </c>
      <c r="F36" s="260"/>
      <c r="G36" s="249"/>
      <c r="I36" s="161"/>
      <c r="J36" s="162"/>
      <c r="K36" s="42"/>
      <c r="L36" s="42"/>
    </row>
  </sheetData>
  <mergeCells count="7">
    <mergeCell ref="A6:B6"/>
    <mergeCell ref="C6:D6"/>
    <mergeCell ref="A2:G2"/>
    <mergeCell ref="A4:B4"/>
    <mergeCell ref="C4:D4"/>
    <mergeCell ref="A5:B5"/>
    <mergeCell ref="C5:D5"/>
  </mergeCells>
  <phoneticPr fontId="2"/>
  <printOptions horizontalCentered="1"/>
  <pageMargins left="0.25" right="0.25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zoomScaleSheetLayoutView="80" zoomScalePageLayoutView="80" workbookViewId="0">
      <selection activeCell="A8" sqref="A8"/>
    </sheetView>
  </sheetViews>
  <sheetFormatPr defaultColWidth="9.140625" defaultRowHeight="32.25" customHeight="1"/>
  <cols>
    <col min="1" max="1" width="17.85546875" style="12" customWidth="1"/>
    <col min="2" max="3" width="17.85546875" style="2" customWidth="1"/>
    <col min="4" max="4" width="46.85546875" style="5" bestFit="1" customWidth="1"/>
    <col min="5" max="5" width="78.7109375" style="3" customWidth="1"/>
    <col min="6" max="6" width="21.140625" style="261" customWidth="1"/>
    <col min="7" max="7" width="34.5703125" style="3" customWidth="1"/>
    <col min="8" max="16384" width="9.140625" style="5"/>
  </cols>
  <sheetData>
    <row r="1" spans="1:7" ht="32.25" customHeight="1">
      <c r="G1" s="166"/>
    </row>
    <row r="2" spans="1:7" ht="32.25" customHeight="1">
      <c r="A2" s="287" t="s">
        <v>250</v>
      </c>
      <c r="B2" s="288"/>
      <c r="C2" s="288"/>
      <c r="D2" s="288"/>
      <c r="E2" s="288"/>
      <c r="F2" s="288"/>
      <c r="G2" s="288"/>
    </row>
    <row r="3" spans="1:7" ht="32.25" customHeight="1">
      <c r="A3" s="13" t="s">
        <v>64</v>
      </c>
      <c r="F3" s="262"/>
    </row>
    <row r="4" spans="1:7" ht="32.25" customHeight="1">
      <c r="A4" s="290" t="s">
        <v>63</v>
      </c>
      <c r="B4" s="290"/>
      <c r="C4" s="291" t="s">
        <v>65</v>
      </c>
      <c r="D4" s="292"/>
      <c r="F4" s="262"/>
    </row>
    <row r="5" spans="1:7" ht="32.25" customHeight="1">
      <c r="A5" s="290" t="s">
        <v>67</v>
      </c>
      <c r="B5" s="290"/>
      <c r="C5" s="293" t="s">
        <v>68</v>
      </c>
      <c r="D5" s="294"/>
      <c r="F5" s="262"/>
    </row>
    <row r="6" spans="1:7" ht="32.25" customHeight="1">
      <c r="A6" s="13" t="s">
        <v>71</v>
      </c>
      <c r="F6" s="262"/>
    </row>
    <row r="7" spans="1:7" ht="32.25" customHeight="1" thickBot="1">
      <c r="A7" s="13" t="s">
        <v>72</v>
      </c>
      <c r="F7" s="262"/>
    </row>
    <row r="8" spans="1:7" s="231" customFormat="1" ht="61.5" customHeight="1" thickBot="1">
      <c r="A8" s="84" t="s">
        <v>5</v>
      </c>
      <c r="B8" s="85" t="s">
        <v>73</v>
      </c>
      <c r="C8" s="137" t="s">
        <v>6</v>
      </c>
      <c r="D8" s="269" t="s">
        <v>74</v>
      </c>
      <c r="E8" s="85" t="s">
        <v>75</v>
      </c>
      <c r="F8" s="137" t="s">
        <v>248</v>
      </c>
      <c r="G8" s="87" t="s">
        <v>0</v>
      </c>
    </row>
    <row r="9" spans="1:7" ht="32.25" customHeight="1" thickTop="1">
      <c r="A9" s="167">
        <v>27</v>
      </c>
      <c r="B9" s="81" t="s">
        <v>98</v>
      </c>
      <c r="C9" s="81" t="s">
        <v>154</v>
      </c>
      <c r="D9" s="82" t="s">
        <v>115</v>
      </c>
      <c r="E9" s="83" t="s">
        <v>166</v>
      </c>
      <c r="F9" s="263"/>
      <c r="G9" s="253"/>
    </row>
    <row r="10" spans="1:7" ht="32.25" customHeight="1">
      <c r="A10" s="168">
        <v>28</v>
      </c>
      <c r="B10" s="244" t="s">
        <v>98</v>
      </c>
      <c r="C10" s="244" t="s">
        <v>150</v>
      </c>
      <c r="D10" s="4" t="s">
        <v>155</v>
      </c>
      <c r="E10" s="1" t="s">
        <v>119</v>
      </c>
      <c r="F10" s="264"/>
      <c r="G10" s="255"/>
    </row>
    <row r="11" spans="1:7" ht="32.25" customHeight="1">
      <c r="A11" s="168">
        <v>29</v>
      </c>
      <c r="B11" s="244" t="s">
        <v>98</v>
      </c>
      <c r="C11" s="244" t="s">
        <v>32</v>
      </c>
      <c r="D11" s="4" t="s">
        <v>155</v>
      </c>
      <c r="E11" s="1" t="s">
        <v>157</v>
      </c>
      <c r="F11" s="264"/>
      <c r="G11" s="255"/>
    </row>
    <row r="12" spans="1:7" ht="32.25" customHeight="1">
      <c r="A12" s="168">
        <v>30</v>
      </c>
      <c r="B12" s="244" t="s">
        <v>98</v>
      </c>
      <c r="C12" s="244" t="s">
        <v>33</v>
      </c>
      <c r="D12" s="4" t="s">
        <v>155</v>
      </c>
      <c r="E12" s="1" t="s">
        <v>118</v>
      </c>
      <c r="F12" s="264"/>
      <c r="G12" s="255"/>
    </row>
    <row r="13" spans="1:7" ht="32.25" customHeight="1">
      <c r="A13" s="168">
        <v>31</v>
      </c>
      <c r="B13" s="244" t="s">
        <v>98</v>
      </c>
      <c r="C13" s="244" t="s">
        <v>34</v>
      </c>
      <c r="D13" s="4" t="s">
        <v>155</v>
      </c>
      <c r="E13" s="1" t="s">
        <v>120</v>
      </c>
      <c r="F13" s="264"/>
      <c r="G13" s="255"/>
    </row>
    <row r="14" spans="1:7" ht="32.25" customHeight="1">
      <c r="A14" s="168">
        <v>32</v>
      </c>
      <c r="B14" s="244" t="s">
        <v>98</v>
      </c>
      <c r="C14" s="244" t="s">
        <v>35</v>
      </c>
      <c r="D14" s="4" t="s">
        <v>155</v>
      </c>
      <c r="E14" s="1" t="s">
        <v>121</v>
      </c>
      <c r="F14" s="264"/>
      <c r="G14" s="255"/>
    </row>
    <row r="15" spans="1:7" ht="32.25" customHeight="1">
      <c r="A15" s="168">
        <v>33</v>
      </c>
      <c r="B15" s="244" t="s">
        <v>98</v>
      </c>
      <c r="C15" s="244" t="s">
        <v>36</v>
      </c>
      <c r="D15" s="4" t="s">
        <v>155</v>
      </c>
      <c r="E15" s="1" t="s">
        <v>122</v>
      </c>
      <c r="F15" s="264"/>
      <c r="G15" s="255"/>
    </row>
    <row r="16" spans="1:7" ht="32.25" customHeight="1">
      <c r="A16" s="168">
        <v>34</v>
      </c>
      <c r="B16" s="244" t="s">
        <v>98</v>
      </c>
      <c r="C16" s="244" t="s">
        <v>37</v>
      </c>
      <c r="D16" s="4" t="s">
        <v>155</v>
      </c>
      <c r="E16" s="1" t="s">
        <v>123</v>
      </c>
      <c r="F16" s="264"/>
      <c r="G16" s="255"/>
    </row>
    <row r="17" spans="1:7" ht="32.25" customHeight="1">
      <c r="A17" s="168">
        <v>35</v>
      </c>
      <c r="B17" s="244" t="s">
        <v>98</v>
      </c>
      <c r="C17" s="244" t="s">
        <v>38</v>
      </c>
      <c r="D17" s="4" t="s">
        <v>155</v>
      </c>
      <c r="E17" s="1" t="s">
        <v>124</v>
      </c>
      <c r="F17" s="264"/>
      <c r="G17" s="255"/>
    </row>
    <row r="18" spans="1:7" ht="32.25" customHeight="1">
      <c r="A18" s="168">
        <v>36</v>
      </c>
      <c r="B18" s="244" t="s">
        <v>98</v>
      </c>
      <c r="C18" s="244" t="s">
        <v>39</v>
      </c>
      <c r="D18" s="4" t="s">
        <v>155</v>
      </c>
      <c r="E18" s="1" t="s">
        <v>125</v>
      </c>
      <c r="F18" s="264"/>
      <c r="G18" s="255"/>
    </row>
    <row r="19" spans="1:7" ht="32.25" customHeight="1">
      <c r="A19" s="168">
        <v>37</v>
      </c>
      <c r="B19" s="244" t="s">
        <v>98</v>
      </c>
      <c r="C19" s="244" t="s">
        <v>40</v>
      </c>
      <c r="D19" s="4" t="s">
        <v>155</v>
      </c>
      <c r="E19" s="1" t="s">
        <v>126</v>
      </c>
      <c r="F19" s="264"/>
      <c r="G19" s="255"/>
    </row>
    <row r="20" spans="1:7" ht="32.25" customHeight="1">
      <c r="A20" s="168">
        <v>38</v>
      </c>
      <c r="B20" s="244" t="s">
        <v>98</v>
      </c>
      <c r="C20" s="244" t="s">
        <v>41</v>
      </c>
      <c r="D20" s="4" t="s">
        <v>155</v>
      </c>
      <c r="E20" s="1" t="s">
        <v>127</v>
      </c>
      <c r="F20" s="264"/>
      <c r="G20" s="255"/>
    </row>
    <row r="21" spans="1:7" ht="32.25" customHeight="1">
      <c r="A21" s="168">
        <v>39</v>
      </c>
      <c r="B21" s="244" t="s">
        <v>98</v>
      </c>
      <c r="C21" s="244" t="s">
        <v>42</v>
      </c>
      <c r="D21" s="4" t="s">
        <v>155</v>
      </c>
      <c r="E21" s="1" t="s">
        <v>128</v>
      </c>
      <c r="F21" s="264"/>
      <c r="G21" s="255"/>
    </row>
    <row r="22" spans="1:7" ht="32.25" customHeight="1">
      <c r="A22" s="168">
        <v>40</v>
      </c>
      <c r="B22" s="244" t="s">
        <v>98</v>
      </c>
      <c r="C22" s="244" t="s">
        <v>43</v>
      </c>
      <c r="D22" s="4" t="s">
        <v>155</v>
      </c>
      <c r="E22" s="1" t="s">
        <v>129</v>
      </c>
      <c r="F22" s="264"/>
      <c r="G22" s="255"/>
    </row>
    <row r="23" spans="1:7" ht="32.25" customHeight="1">
      <c r="A23" s="168">
        <v>41</v>
      </c>
      <c r="B23" s="244" t="s">
        <v>98</v>
      </c>
      <c r="C23" s="244" t="s">
        <v>44</v>
      </c>
      <c r="D23" s="4" t="s">
        <v>155</v>
      </c>
      <c r="E23" s="1" t="s">
        <v>130</v>
      </c>
      <c r="F23" s="264"/>
      <c r="G23" s="255"/>
    </row>
    <row r="24" spans="1:7" ht="32.25" customHeight="1">
      <c r="A24" s="168">
        <v>42</v>
      </c>
      <c r="B24" s="244" t="s">
        <v>98</v>
      </c>
      <c r="C24" s="244" t="s">
        <v>45</v>
      </c>
      <c r="D24" s="4" t="s">
        <v>155</v>
      </c>
      <c r="E24" s="1" t="s">
        <v>117</v>
      </c>
      <c r="F24" s="264"/>
      <c r="G24" s="255"/>
    </row>
    <row r="25" spans="1:7" s="133" customFormat="1" ht="32.25" customHeight="1">
      <c r="A25" s="169">
        <v>43</v>
      </c>
      <c r="B25" s="130" t="s">
        <v>98</v>
      </c>
      <c r="C25" s="130" t="s">
        <v>46</v>
      </c>
      <c r="D25" s="131" t="s">
        <v>239</v>
      </c>
      <c r="E25" s="132" t="s">
        <v>152</v>
      </c>
      <c r="F25" s="264"/>
      <c r="G25" s="255"/>
    </row>
    <row r="26" spans="1:7" ht="32.25" customHeight="1">
      <c r="A26" s="168">
        <v>44</v>
      </c>
      <c r="B26" s="244" t="s">
        <v>98</v>
      </c>
      <c r="C26" s="244" t="s">
        <v>47</v>
      </c>
      <c r="D26" s="4" t="s">
        <v>155</v>
      </c>
      <c r="E26" s="1" t="s">
        <v>131</v>
      </c>
      <c r="F26" s="264"/>
      <c r="G26" s="255"/>
    </row>
    <row r="27" spans="1:7" ht="32.25" customHeight="1">
      <c r="A27" s="168">
        <v>45</v>
      </c>
      <c r="B27" s="244" t="s">
        <v>98</v>
      </c>
      <c r="C27" s="244" t="s">
        <v>48</v>
      </c>
      <c r="D27" s="4" t="s">
        <v>155</v>
      </c>
      <c r="E27" s="1" t="s">
        <v>132</v>
      </c>
      <c r="F27" s="264"/>
      <c r="G27" s="255"/>
    </row>
    <row r="28" spans="1:7" ht="32.25" customHeight="1">
      <c r="A28" s="168">
        <v>46</v>
      </c>
      <c r="B28" s="244" t="s">
        <v>98</v>
      </c>
      <c r="C28" s="244" t="s">
        <v>49</v>
      </c>
      <c r="D28" s="4" t="s">
        <v>155</v>
      </c>
      <c r="E28" s="1" t="s">
        <v>133</v>
      </c>
      <c r="F28" s="264"/>
      <c r="G28" s="255"/>
    </row>
    <row r="29" spans="1:7" ht="32.25" customHeight="1">
      <c r="A29" s="168">
        <v>47</v>
      </c>
      <c r="B29" s="244" t="s">
        <v>98</v>
      </c>
      <c r="C29" s="244" t="s">
        <v>50</v>
      </c>
      <c r="D29" s="4" t="s">
        <v>155</v>
      </c>
      <c r="E29" s="1" t="s">
        <v>134</v>
      </c>
      <c r="F29" s="264"/>
      <c r="G29" s="255"/>
    </row>
    <row r="30" spans="1:7" ht="32.25" customHeight="1">
      <c r="A30" s="168">
        <v>48</v>
      </c>
      <c r="B30" s="244" t="s">
        <v>98</v>
      </c>
      <c r="C30" s="244" t="s">
        <v>51</v>
      </c>
      <c r="D30" s="4" t="s">
        <v>155</v>
      </c>
      <c r="E30" s="1" t="s">
        <v>153</v>
      </c>
      <c r="F30" s="264"/>
      <c r="G30" s="255"/>
    </row>
    <row r="31" spans="1:7" ht="32.25" customHeight="1">
      <c r="A31" s="168">
        <v>49</v>
      </c>
      <c r="B31" s="244" t="s">
        <v>98</v>
      </c>
      <c r="C31" s="244" t="s">
        <v>52</v>
      </c>
      <c r="D31" s="4" t="s">
        <v>155</v>
      </c>
      <c r="E31" s="1" t="s">
        <v>148</v>
      </c>
      <c r="F31" s="264"/>
      <c r="G31" s="255"/>
    </row>
    <row r="32" spans="1:7" ht="32.25" customHeight="1">
      <c r="A32" s="168">
        <v>50</v>
      </c>
      <c r="B32" s="244" t="s">
        <v>98</v>
      </c>
      <c r="C32" s="244" t="s">
        <v>53</v>
      </c>
      <c r="D32" s="4" t="s">
        <v>155</v>
      </c>
      <c r="E32" s="1" t="s">
        <v>135</v>
      </c>
      <c r="F32" s="264"/>
      <c r="G32" s="255"/>
    </row>
    <row r="33" spans="1:7" ht="32.25" customHeight="1">
      <c r="A33" s="168">
        <v>51</v>
      </c>
      <c r="B33" s="244" t="s">
        <v>98</v>
      </c>
      <c r="C33" s="244" t="s">
        <v>54</v>
      </c>
      <c r="D33" s="4" t="s">
        <v>151</v>
      </c>
      <c r="E33" s="1" t="s">
        <v>149</v>
      </c>
      <c r="F33" s="264"/>
      <c r="G33" s="255"/>
    </row>
    <row r="34" spans="1:7" ht="32.25" customHeight="1">
      <c r="A34" s="168">
        <v>52</v>
      </c>
      <c r="B34" s="244" t="s">
        <v>98</v>
      </c>
      <c r="C34" s="244" t="s">
        <v>55</v>
      </c>
      <c r="D34" s="4" t="s">
        <v>115</v>
      </c>
      <c r="E34" s="1" t="s">
        <v>116</v>
      </c>
      <c r="F34" s="264"/>
      <c r="G34" s="255"/>
    </row>
    <row r="35" spans="1:7" s="133" customFormat="1" ht="32.25" customHeight="1" thickBot="1">
      <c r="A35" s="170">
        <v>53</v>
      </c>
      <c r="B35" s="134" t="s">
        <v>98</v>
      </c>
      <c r="C35" s="134" t="s">
        <v>159</v>
      </c>
      <c r="D35" s="135" t="s">
        <v>240</v>
      </c>
      <c r="E35" s="136" t="s">
        <v>160</v>
      </c>
      <c r="F35" s="265"/>
      <c r="G35" s="254"/>
    </row>
    <row r="36" spans="1:7" s="6" customFormat="1" ht="33" customHeight="1">
      <c r="A36" s="2"/>
      <c r="B36" s="2"/>
      <c r="C36" s="2"/>
      <c r="E36" s="45" t="s">
        <v>229</v>
      </c>
      <c r="F36" s="266"/>
      <c r="G36" s="69"/>
    </row>
    <row r="38" spans="1:7" s="53" customFormat="1" ht="61.5" customHeight="1">
      <c r="A38" s="51"/>
      <c r="B38" s="52"/>
      <c r="C38" s="52"/>
      <c r="E38" s="54"/>
      <c r="F38" s="267"/>
    </row>
    <row r="39" spans="1:7" s="53" customFormat="1" ht="32.25" customHeight="1">
      <c r="A39" s="51"/>
      <c r="B39" s="52"/>
      <c r="C39" s="52"/>
      <c r="E39" s="54"/>
      <c r="F39" s="267"/>
    </row>
    <row r="40" spans="1:7" s="53" customFormat="1" ht="32.25" customHeight="1">
      <c r="A40" s="51"/>
      <c r="B40" s="52"/>
      <c r="C40" s="52"/>
      <c r="E40" s="54"/>
      <c r="F40" s="268"/>
    </row>
    <row r="41" spans="1:7" s="53" customFormat="1" ht="32.25" customHeight="1">
      <c r="A41" s="51"/>
      <c r="B41" s="52"/>
      <c r="C41" s="52"/>
      <c r="E41" s="54"/>
      <c r="F41" s="268"/>
    </row>
  </sheetData>
  <mergeCells count="5">
    <mergeCell ref="A2:G2"/>
    <mergeCell ref="A4:B4"/>
    <mergeCell ref="C4:D4"/>
    <mergeCell ref="A5:B5"/>
    <mergeCell ref="C5:D5"/>
  </mergeCells>
  <phoneticPr fontId="2"/>
  <printOptions horizontalCentered="1"/>
  <pageMargins left="0.25" right="0.25" top="0.75" bottom="0.75" header="0.3" footer="0.3"/>
  <pageSetup paperSize="9" scale="47" firstPageNumber="33" fitToHeight="0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zoomScaleNormal="100" workbookViewId="0">
      <selection activeCell="E15" sqref="E15"/>
    </sheetView>
  </sheetViews>
  <sheetFormatPr defaultColWidth="9.140625" defaultRowHeight="15"/>
  <cols>
    <col min="1" max="3" width="17.85546875" style="194" customWidth="1"/>
    <col min="4" max="4" width="42.7109375" style="194" customWidth="1"/>
    <col min="5" max="5" width="78.7109375" style="194" customWidth="1"/>
    <col min="6" max="6" width="21" style="280" customWidth="1"/>
    <col min="7" max="7" width="37.5703125" style="194" customWidth="1"/>
    <col min="8" max="8" width="29.140625" style="194" customWidth="1"/>
    <col min="9" max="9" width="9.140625" style="194"/>
    <col min="10" max="10" width="9.140625" style="189" customWidth="1"/>
    <col min="11" max="11" width="20.7109375" style="189" customWidth="1"/>
    <col min="12" max="12" width="60.7109375" style="189" customWidth="1"/>
    <col min="13" max="13" width="20.7109375" style="189" customWidth="1"/>
    <col min="14" max="16384" width="9.140625" style="194"/>
  </cols>
  <sheetData>
    <row r="2" spans="1:13" s="172" customFormat="1" ht="32.25" customHeight="1">
      <c r="A2" s="300" t="s">
        <v>249</v>
      </c>
      <c r="B2" s="300"/>
      <c r="C2" s="300"/>
      <c r="D2" s="300"/>
      <c r="E2" s="300"/>
      <c r="F2" s="300"/>
      <c r="G2" s="300"/>
      <c r="H2" s="171"/>
      <c r="J2" s="173"/>
      <c r="K2" s="173"/>
      <c r="L2" s="173"/>
      <c r="M2" s="173"/>
    </row>
    <row r="3" spans="1:13" s="172" customFormat="1" ht="32.25" customHeight="1">
      <c r="A3" s="174" t="s">
        <v>64</v>
      </c>
      <c r="B3" s="175"/>
      <c r="C3" s="175"/>
      <c r="D3" s="176"/>
      <c r="E3" s="177"/>
      <c r="F3" s="271"/>
      <c r="G3" s="178"/>
      <c r="J3" s="173"/>
      <c r="K3" s="173"/>
      <c r="L3" s="173"/>
      <c r="M3" s="173"/>
    </row>
    <row r="4" spans="1:13" s="172" customFormat="1" ht="32.25" customHeight="1">
      <c r="A4" s="299" t="s">
        <v>63</v>
      </c>
      <c r="B4" s="299"/>
      <c r="C4" s="295" t="s">
        <v>65</v>
      </c>
      <c r="D4" s="296"/>
      <c r="E4" s="177"/>
      <c r="F4" s="271"/>
      <c r="G4" s="178"/>
      <c r="J4" s="173"/>
      <c r="K4" s="173"/>
      <c r="L4" s="173"/>
      <c r="M4" s="173"/>
    </row>
    <row r="5" spans="1:13" s="172" customFormat="1" ht="32.25" customHeight="1">
      <c r="A5" s="295" t="s">
        <v>66</v>
      </c>
      <c r="B5" s="296"/>
      <c r="C5" s="297" t="s">
        <v>241</v>
      </c>
      <c r="D5" s="298"/>
      <c r="E5" s="177"/>
      <c r="F5" s="271"/>
      <c r="G5" s="178"/>
      <c r="J5" s="173"/>
      <c r="K5" s="173"/>
      <c r="L5" s="173"/>
      <c r="M5" s="173"/>
    </row>
    <row r="6" spans="1:13" s="172" customFormat="1" ht="32.25" customHeight="1">
      <c r="A6" s="299" t="s">
        <v>67</v>
      </c>
      <c r="B6" s="299"/>
      <c r="C6" s="297" t="s">
        <v>68</v>
      </c>
      <c r="D6" s="298"/>
      <c r="E6" s="177"/>
      <c r="F6" s="271"/>
      <c r="G6" s="178"/>
      <c r="J6" s="173"/>
      <c r="K6" s="173"/>
      <c r="L6" s="173"/>
      <c r="M6" s="173"/>
    </row>
    <row r="7" spans="1:13" s="172" customFormat="1" ht="32.25" customHeight="1">
      <c r="A7" s="295" t="s">
        <v>69</v>
      </c>
      <c r="B7" s="296"/>
      <c r="C7" s="297" t="s">
        <v>70</v>
      </c>
      <c r="D7" s="298"/>
      <c r="E7" s="177"/>
      <c r="F7" s="271"/>
      <c r="G7" s="178"/>
      <c r="J7" s="173"/>
      <c r="K7" s="173"/>
      <c r="L7" s="173"/>
      <c r="M7" s="173"/>
    </row>
    <row r="8" spans="1:13" s="172" customFormat="1" ht="32.25" customHeight="1">
      <c r="A8" s="174" t="s">
        <v>71</v>
      </c>
      <c r="B8" s="175"/>
      <c r="C8" s="175"/>
      <c r="D8" s="176"/>
      <c r="E8" s="177"/>
      <c r="F8" s="271"/>
      <c r="G8" s="178"/>
      <c r="J8" s="173"/>
      <c r="K8" s="173"/>
      <c r="L8" s="173"/>
      <c r="M8" s="173"/>
    </row>
    <row r="9" spans="1:13" s="172" customFormat="1" ht="32.25" customHeight="1" thickBot="1">
      <c r="A9" s="179" t="s">
        <v>72</v>
      </c>
      <c r="B9" s="180"/>
      <c r="C9" s="180"/>
      <c r="D9" s="181"/>
      <c r="E9" s="182"/>
      <c r="F9" s="272"/>
      <c r="G9" s="183"/>
      <c r="H9" s="173"/>
      <c r="I9" s="173"/>
      <c r="J9" s="173"/>
      <c r="K9" s="173"/>
      <c r="L9" s="173"/>
      <c r="M9" s="173"/>
    </row>
    <row r="10" spans="1:13" s="185" customFormat="1" ht="61.5" customHeight="1" thickBot="1">
      <c r="A10" s="240" t="s">
        <v>242</v>
      </c>
      <c r="B10" s="241" t="s">
        <v>73</v>
      </c>
      <c r="C10" s="242" t="s">
        <v>243</v>
      </c>
      <c r="D10" s="270" t="s">
        <v>74</v>
      </c>
      <c r="E10" s="241" t="s">
        <v>75</v>
      </c>
      <c r="F10" s="273" t="s">
        <v>252</v>
      </c>
      <c r="G10" s="243" t="s">
        <v>244</v>
      </c>
      <c r="H10" s="184"/>
      <c r="I10" s="184"/>
      <c r="J10" s="184"/>
      <c r="K10" s="184"/>
      <c r="L10" s="184"/>
      <c r="M10" s="184"/>
    </row>
    <row r="11" spans="1:13" ht="32.25" customHeight="1" thickTop="1">
      <c r="A11" s="167">
        <v>54</v>
      </c>
      <c r="B11" s="186" t="s">
        <v>139</v>
      </c>
      <c r="C11" s="148" t="s">
        <v>167</v>
      </c>
      <c r="D11" s="187" t="s">
        <v>1</v>
      </c>
      <c r="E11" s="188" t="s">
        <v>100</v>
      </c>
      <c r="F11" s="274"/>
      <c r="G11" s="250"/>
      <c r="H11" s="189"/>
      <c r="I11" s="189"/>
      <c r="J11" s="190"/>
      <c r="K11" s="191"/>
      <c r="L11" s="192"/>
      <c r="M11" s="193"/>
    </row>
    <row r="12" spans="1:13" ht="32.25" customHeight="1">
      <c r="A12" s="168">
        <v>55</v>
      </c>
      <c r="B12" s="195" t="s">
        <v>139</v>
      </c>
      <c r="C12" s="125" t="s">
        <v>168</v>
      </c>
      <c r="D12" s="196" t="s">
        <v>99</v>
      </c>
      <c r="E12" s="197" t="s">
        <v>101</v>
      </c>
      <c r="F12" s="275"/>
      <c r="G12" s="252"/>
      <c r="H12" s="189"/>
      <c r="I12" s="189"/>
      <c r="J12" s="198"/>
      <c r="K12" s="199"/>
      <c r="L12" s="200"/>
      <c r="M12" s="201"/>
    </row>
    <row r="13" spans="1:13" ht="32.25" customHeight="1">
      <c r="A13" s="168">
        <v>56</v>
      </c>
      <c r="B13" s="195" t="s">
        <v>139</v>
      </c>
      <c r="C13" s="125" t="s">
        <v>143</v>
      </c>
      <c r="D13" s="196" t="s">
        <v>1</v>
      </c>
      <c r="E13" s="197" t="s">
        <v>102</v>
      </c>
      <c r="F13" s="275"/>
      <c r="G13" s="252"/>
      <c r="H13" s="189"/>
      <c r="I13" s="189"/>
      <c r="J13" s="198"/>
      <c r="K13" s="199"/>
      <c r="L13" s="200"/>
      <c r="M13" s="201"/>
    </row>
    <row r="14" spans="1:13" s="172" customFormat="1" ht="32.25" customHeight="1">
      <c r="A14" s="168">
        <v>57</v>
      </c>
      <c r="B14" s="195" t="s">
        <v>139</v>
      </c>
      <c r="C14" s="125" t="s">
        <v>169</v>
      </c>
      <c r="D14" s="196" t="s">
        <v>66</v>
      </c>
      <c r="E14" s="197" t="s">
        <v>142</v>
      </c>
      <c r="F14" s="275"/>
      <c r="G14" s="252"/>
      <c r="H14" s="173"/>
      <c r="I14" s="173"/>
      <c r="J14" s="198"/>
      <c r="K14" s="199"/>
      <c r="L14" s="200"/>
      <c r="M14" s="201"/>
    </row>
    <row r="15" spans="1:13" ht="32.25" customHeight="1">
      <c r="A15" s="168">
        <v>58</v>
      </c>
      <c r="B15" s="195" t="s">
        <v>139</v>
      </c>
      <c r="C15" s="125" t="s">
        <v>170</v>
      </c>
      <c r="D15" s="196" t="s">
        <v>99</v>
      </c>
      <c r="E15" s="197" t="s">
        <v>103</v>
      </c>
      <c r="F15" s="275"/>
      <c r="G15" s="252"/>
      <c r="H15" s="189"/>
      <c r="I15" s="189"/>
      <c r="J15" s="190"/>
      <c r="K15" s="191"/>
      <c r="L15" s="192"/>
      <c r="M15" s="193"/>
    </row>
    <row r="16" spans="1:13" ht="32.25" customHeight="1">
      <c r="A16" s="168">
        <v>59</v>
      </c>
      <c r="B16" s="195" t="s">
        <v>139</v>
      </c>
      <c r="C16" s="125" t="s">
        <v>171</v>
      </c>
      <c r="D16" s="196" t="s">
        <v>99</v>
      </c>
      <c r="E16" s="197" t="s">
        <v>104</v>
      </c>
      <c r="F16" s="275"/>
      <c r="G16" s="252"/>
      <c r="H16" s="189"/>
      <c r="I16" s="189"/>
      <c r="J16" s="198"/>
      <c r="K16" s="199"/>
      <c r="L16" s="200"/>
      <c r="M16" s="201"/>
    </row>
    <row r="17" spans="1:13" ht="32.25" customHeight="1">
      <c r="A17" s="168">
        <v>60</v>
      </c>
      <c r="B17" s="195" t="s">
        <v>139</v>
      </c>
      <c r="C17" s="125" t="s">
        <v>172</v>
      </c>
      <c r="D17" s="196" t="s">
        <v>66</v>
      </c>
      <c r="E17" s="197" t="s">
        <v>105</v>
      </c>
      <c r="F17" s="275"/>
      <c r="G17" s="252"/>
      <c r="H17" s="189"/>
      <c r="I17" s="189"/>
      <c r="J17" s="198"/>
      <c r="K17" s="199"/>
      <c r="L17" s="200"/>
      <c r="M17" s="201"/>
    </row>
    <row r="18" spans="1:13" ht="32.25" customHeight="1">
      <c r="A18" s="168">
        <v>61</v>
      </c>
      <c r="B18" s="195" t="s">
        <v>139</v>
      </c>
      <c r="C18" s="125" t="s">
        <v>173</v>
      </c>
      <c r="D18" s="196" t="s">
        <v>66</v>
      </c>
      <c r="E18" s="202" t="s">
        <v>106</v>
      </c>
      <c r="F18" s="275"/>
      <c r="G18" s="252"/>
      <c r="H18" s="189"/>
      <c r="I18" s="189"/>
      <c r="J18" s="203"/>
      <c r="K18" s="204"/>
      <c r="L18" s="205"/>
      <c r="M18" s="206"/>
    </row>
    <row r="19" spans="1:13" ht="32.25" customHeight="1">
      <c r="A19" s="168">
        <v>62</v>
      </c>
      <c r="B19" s="195" t="s">
        <v>139</v>
      </c>
      <c r="C19" s="125" t="s">
        <v>174</v>
      </c>
      <c r="D19" s="197" t="s">
        <v>66</v>
      </c>
      <c r="E19" s="202" t="s">
        <v>107</v>
      </c>
      <c r="F19" s="275"/>
      <c r="G19" s="251"/>
      <c r="H19" s="189"/>
      <c r="I19" s="189"/>
      <c r="J19" s="198"/>
      <c r="K19" s="199"/>
      <c r="L19" s="200"/>
      <c r="M19" s="201"/>
    </row>
    <row r="20" spans="1:13" ht="35.25" customHeight="1">
      <c r="A20" s="168">
        <v>63</v>
      </c>
      <c r="B20" s="125" t="s">
        <v>139</v>
      </c>
      <c r="C20" s="125" t="s">
        <v>175</v>
      </c>
      <c r="D20" s="124" t="s">
        <v>235</v>
      </c>
      <c r="E20" s="207" t="s">
        <v>236</v>
      </c>
      <c r="F20" s="276"/>
      <c r="G20" s="237"/>
      <c r="H20" s="189"/>
      <c r="I20" s="189"/>
      <c r="J20" s="198"/>
      <c r="K20" s="199"/>
      <c r="L20" s="200"/>
      <c r="M20" s="201"/>
    </row>
    <row r="21" spans="1:13" ht="32.25" customHeight="1">
      <c r="A21" s="168">
        <v>64</v>
      </c>
      <c r="B21" s="195" t="s">
        <v>139</v>
      </c>
      <c r="C21" s="125" t="s">
        <v>176</v>
      </c>
      <c r="D21" s="196" t="s">
        <v>1</v>
      </c>
      <c r="E21" s="197" t="s">
        <v>108</v>
      </c>
      <c r="F21" s="275"/>
      <c r="G21" s="252"/>
      <c r="H21" s="189"/>
      <c r="I21" s="189"/>
      <c r="J21" s="198"/>
      <c r="K21" s="199"/>
      <c r="L21" s="200"/>
      <c r="M21" s="201"/>
    </row>
    <row r="22" spans="1:13" ht="32.25" customHeight="1">
      <c r="A22" s="168">
        <v>65</v>
      </c>
      <c r="B22" s="195" t="s">
        <v>139</v>
      </c>
      <c r="C22" s="125" t="s">
        <v>177</v>
      </c>
      <c r="D22" s="197" t="s">
        <v>245</v>
      </c>
      <c r="E22" s="197" t="s">
        <v>2</v>
      </c>
      <c r="F22" s="275"/>
      <c r="G22" s="252"/>
      <c r="H22" s="189"/>
      <c r="I22" s="189"/>
      <c r="J22" s="198"/>
      <c r="K22" s="199"/>
      <c r="L22" s="200"/>
      <c r="M22" s="201"/>
    </row>
    <row r="23" spans="1:13" ht="32.25" customHeight="1">
      <c r="A23" s="168">
        <v>66</v>
      </c>
      <c r="B23" s="195" t="s">
        <v>139</v>
      </c>
      <c r="C23" s="125" t="s">
        <v>178</v>
      </c>
      <c r="D23" s="196" t="s">
        <v>1</v>
      </c>
      <c r="E23" s="197" t="s">
        <v>3</v>
      </c>
      <c r="F23" s="275"/>
      <c r="G23" s="252"/>
      <c r="H23" s="189"/>
      <c r="I23" s="189"/>
      <c r="J23" s="198"/>
      <c r="K23" s="191"/>
      <c r="L23" s="208"/>
      <c r="M23" s="193"/>
    </row>
    <row r="24" spans="1:13" ht="32.25" customHeight="1">
      <c r="A24" s="168">
        <v>67</v>
      </c>
      <c r="B24" s="195" t="s">
        <v>139</v>
      </c>
      <c r="C24" s="125" t="s">
        <v>179</v>
      </c>
      <c r="D24" s="197" t="s">
        <v>66</v>
      </c>
      <c r="E24" s="202" t="s">
        <v>109</v>
      </c>
      <c r="F24" s="275"/>
      <c r="G24" s="252"/>
      <c r="H24" s="189"/>
      <c r="I24" s="189"/>
      <c r="J24" s="198"/>
      <c r="K24" s="199"/>
      <c r="L24" s="209"/>
      <c r="M24" s="210"/>
    </row>
    <row r="25" spans="1:13" ht="32.25" customHeight="1">
      <c r="A25" s="168">
        <v>68</v>
      </c>
      <c r="B25" s="195" t="s">
        <v>139</v>
      </c>
      <c r="C25" s="125" t="s">
        <v>180</v>
      </c>
      <c r="D25" s="196" t="s">
        <v>99</v>
      </c>
      <c r="E25" s="197" t="s">
        <v>111</v>
      </c>
      <c r="F25" s="275"/>
      <c r="G25" s="252"/>
      <c r="H25" s="189"/>
      <c r="I25" s="189"/>
      <c r="J25" s="198"/>
      <c r="K25" s="199"/>
      <c r="L25" s="209"/>
      <c r="M25" s="210"/>
    </row>
    <row r="26" spans="1:13" ht="32.25" customHeight="1">
      <c r="A26" s="168">
        <v>69</v>
      </c>
      <c r="B26" s="195" t="s">
        <v>139</v>
      </c>
      <c r="C26" s="125" t="s">
        <v>181</v>
      </c>
      <c r="D26" s="196" t="s">
        <v>1</v>
      </c>
      <c r="E26" s="197" t="s">
        <v>112</v>
      </c>
      <c r="F26" s="275"/>
      <c r="G26" s="252"/>
      <c r="H26" s="189"/>
      <c r="I26" s="189"/>
      <c r="J26" s="198"/>
      <c r="K26" s="199"/>
      <c r="L26" s="200"/>
      <c r="M26" s="201"/>
    </row>
    <row r="27" spans="1:13" ht="32.25" customHeight="1">
      <c r="A27" s="168">
        <v>70</v>
      </c>
      <c r="B27" s="195" t="s">
        <v>139</v>
      </c>
      <c r="C27" s="125" t="s">
        <v>182</v>
      </c>
      <c r="D27" s="196" t="s">
        <v>66</v>
      </c>
      <c r="E27" s="197" t="s">
        <v>113</v>
      </c>
      <c r="F27" s="275"/>
      <c r="G27" s="252"/>
      <c r="H27" s="189"/>
      <c r="I27" s="189"/>
      <c r="J27" s="211"/>
      <c r="K27" s="212"/>
      <c r="L27" s="213"/>
      <c r="M27" s="214"/>
    </row>
    <row r="28" spans="1:13" ht="36.75" customHeight="1">
      <c r="A28" s="168">
        <v>71</v>
      </c>
      <c r="B28" s="125" t="s">
        <v>139</v>
      </c>
      <c r="C28" s="125" t="s">
        <v>183</v>
      </c>
      <c r="D28" s="126" t="s">
        <v>235</v>
      </c>
      <c r="E28" s="124" t="s">
        <v>237</v>
      </c>
      <c r="F28" s="277"/>
      <c r="G28" s="237"/>
      <c r="H28" s="189"/>
      <c r="I28" s="189"/>
      <c r="J28" s="198"/>
      <c r="K28" s="199"/>
      <c r="L28" s="200"/>
      <c r="M28" s="201"/>
    </row>
    <row r="29" spans="1:13" ht="32.25" customHeight="1">
      <c r="A29" s="168">
        <v>72</v>
      </c>
      <c r="B29" s="195" t="s">
        <v>139</v>
      </c>
      <c r="C29" s="125" t="s">
        <v>184</v>
      </c>
      <c r="D29" s="197" t="s">
        <v>66</v>
      </c>
      <c r="E29" s="197" t="s">
        <v>114</v>
      </c>
      <c r="F29" s="275"/>
      <c r="G29" s="252"/>
      <c r="H29" s="189"/>
      <c r="I29" s="189"/>
      <c r="J29" s="198"/>
      <c r="K29" s="199"/>
      <c r="L29" s="200"/>
      <c r="M29" s="201"/>
    </row>
    <row r="30" spans="1:13" s="172" customFormat="1" ht="32.25" customHeight="1">
      <c r="A30" s="168">
        <v>73</v>
      </c>
      <c r="B30" s="195" t="s">
        <v>139</v>
      </c>
      <c r="C30" s="125" t="s">
        <v>185</v>
      </c>
      <c r="D30" s="196" t="s">
        <v>99</v>
      </c>
      <c r="E30" s="197" t="s">
        <v>136</v>
      </c>
      <c r="F30" s="275"/>
      <c r="G30" s="252"/>
      <c r="H30" s="173"/>
      <c r="I30" s="173"/>
      <c r="J30" s="215"/>
      <c r="K30" s="216"/>
      <c r="L30" s="217"/>
      <c r="M30" s="218"/>
    </row>
    <row r="31" spans="1:13" s="172" customFormat="1" ht="32.25" customHeight="1">
      <c r="A31" s="168">
        <v>74</v>
      </c>
      <c r="B31" s="195" t="s">
        <v>139</v>
      </c>
      <c r="C31" s="125" t="s">
        <v>186</v>
      </c>
      <c r="D31" s="196" t="s">
        <v>99</v>
      </c>
      <c r="E31" s="197" t="s">
        <v>137</v>
      </c>
      <c r="F31" s="275"/>
      <c r="G31" s="252"/>
      <c r="H31" s="173"/>
      <c r="I31" s="173"/>
      <c r="J31" s="198"/>
      <c r="K31" s="199"/>
      <c r="L31" s="200"/>
      <c r="M31" s="201"/>
    </row>
    <row r="32" spans="1:13" s="172" customFormat="1" ht="32.25" customHeight="1">
      <c r="A32" s="168">
        <v>75</v>
      </c>
      <c r="B32" s="195" t="s">
        <v>139</v>
      </c>
      <c r="C32" s="125" t="s">
        <v>187</v>
      </c>
      <c r="D32" s="196" t="s">
        <v>99</v>
      </c>
      <c r="E32" s="197" t="s">
        <v>138</v>
      </c>
      <c r="F32" s="275"/>
      <c r="G32" s="252"/>
      <c r="H32" s="173"/>
      <c r="I32" s="173"/>
      <c r="J32" s="198"/>
      <c r="K32" s="199"/>
      <c r="L32" s="200"/>
      <c r="M32" s="201"/>
    </row>
    <row r="33" spans="1:13" s="172" customFormat="1" ht="30">
      <c r="A33" s="168">
        <v>76</v>
      </c>
      <c r="B33" s="195" t="s">
        <v>139</v>
      </c>
      <c r="C33" s="125" t="s">
        <v>188</v>
      </c>
      <c r="D33" s="197" t="s">
        <v>246</v>
      </c>
      <c r="E33" s="197" t="s">
        <v>147</v>
      </c>
      <c r="F33" s="275"/>
      <c r="G33" s="252"/>
      <c r="H33" s="173"/>
      <c r="I33" s="173"/>
      <c r="J33" s="198"/>
      <c r="K33" s="199"/>
      <c r="L33" s="200"/>
      <c r="M33" s="201"/>
    </row>
    <row r="34" spans="1:13" s="172" customFormat="1" ht="32.25" customHeight="1">
      <c r="A34" s="168">
        <v>77</v>
      </c>
      <c r="B34" s="195" t="s">
        <v>139</v>
      </c>
      <c r="C34" s="125" t="s">
        <v>189</v>
      </c>
      <c r="D34" s="197" t="s">
        <v>246</v>
      </c>
      <c r="E34" s="197" t="s">
        <v>146</v>
      </c>
      <c r="F34" s="275"/>
      <c r="G34" s="252"/>
      <c r="H34" s="173"/>
      <c r="I34" s="173"/>
      <c r="J34" s="215"/>
      <c r="K34" s="216"/>
      <c r="L34" s="217"/>
      <c r="M34" s="218"/>
    </row>
    <row r="35" spans="1:13" s="172" customFormat="1" ht="32.25" customHeight="1">
      <c r="A35" s="168">
        <v>78</v>
      </c>
      <c r="B35" s="195" t="s">
        <v>139</v>
      </c>
      <c r="C35" s="125" t="s">
        <v>190</v>
      </c>
      <c r="D35" s="196" t="s">
        <v>140</v>
      </c>
      <c r="E35" s="197" t="s">
        <v>141</v>
      </c>
      <c r="F35" s="275"/>
      <c r="G35" s="252"/>
      <c r="H35" s="173"/>
      <c r="I35" s="219"/>
      <c r="J35" s="198"/>
      <c r="K35" s="199"/>
      <c r="L35" s="200"/>
      <c r="M35" s="201"/>
    </row>
    <row r="36" spans="1:13" s="222" customFormat="1" ht="32.25" customHeight="1">
      <c r="A36" s="168">
        <v>79</v>
      </c>
      <c r="B36" s="195" t="s">
        <v>139</v>
      </c>
      <c r="C36" s="125" t="s">
        <v>191</v>
      </c>
      <c r="D36" s="220" t="s">
        <v>240</v>
      </c>
      <c r="E36" s="221" t="s">
        <v>165</v>
      </c>
      <c r="F36" s="275"/>
      <c r="G36" s="252"/>
      <c r="H36" s="219"/>
      <c r="I36" s="219"/>
      <c r="J36" s="198"/>
      <c r="K36" s="199"/>
      <c r="L36" s="200"/>
      <c r="M36" s="201"/>
    </row>
    <row r="37" spans="1:13" s="222" customFormat="1" ht="32.25" customHeight="1">
      <c r="A37" s="168">
        <v>80</v>
      </c>
      <c r="B37" s="195" t="s">
        <v>139</v>
      </c>
      <c r="C37" s="125" t="s">
        <v>192</v>
      </c>
      <c r="D37" s="220" t="s">
        <v>240</v>
      </c>
      <c r="E37" s="221" t="s">
        <v>164</v>
      </c>
      <c r="F37" s="275"/>
      <c r="G37" s="252"/>
      <c r="H37" s="219"/>
      <c r="I37" s="219"/>
      <c r="J37" s="198"/>
      <c r="K37" s="199"/>
      <c r="L37" s="200"/>
      <c r="M37" s="201"/>
    </row>
    <row r="38" spans="1:13" s="222" customFormat="1" ht="32.25" customHeight="1" thickBot="1">
      <c r="A38" s="232">
        <v>81</v>
      </c>
      <c r="B38" s="233" t="s">
        <v>139</v>
      </c>
      <c r="C38" s="233" t="s">
        <v>253</v>
      </c>
      <c r="D38" s="234" t="s">
        <v>66</v>
      </c>
      <c r="E38" s="235" t="s">
        <v>247</v>
      </c>
      <c r="F38" s="278"/>
      <c r="G38" s="236"/>
      <c r="J38" s="198"/>
      <c r="K38" s="199"/>
      <c r="L38" s="200"/>
      <c r="M38" s="201"/>
    </row>
    <row r="39" spans="1:13" s="6" customFormat="1" ht="33" customHeight="1">
      <c r="A39" s="2"/>
      <c r="B39" s="2"/>
      <c r="C39" s="2"/>
      <c r="E39" s="238" t="s">
        <v>229</v>
      </c>
      <c r="F39" s="279"/>
      <c r="G39" s="239"/>
      <c r="J39" s="42"/>
      <c r="K39" s="42"/>
      <c r="L39" s="223"/>
      <c r="M39" s="224"/>
    </row>
    <row r="40" spans="1:13" ht="30.75" customHeight="1">
      <c r="E40" s="225"/>
      <c r="L40" s="205"/>
      <c r="M40" s="206"/>
    </row>
    <row r="41" spans="1:13" ht="30.75" customHeight="1">
      <c r="E41" s="225"/>
      <c r="F41" s="281"/>
      <c r="L41" s="205"/>
      <c r="M41" s="206"/>
    </row>
    <row r="42" spans="1:13" s="228" customFormat="1" ht="30.75" customHeight="1">
      <c r="A42" s="226"/>
      <c r="B42" s="227"/>
      <c r="C42" s="227"/>
      <c r="E42" s="229"/>
      <c r="F42" s="282"/>
      <c r="J42" s="230"/>
      <c r="K42" s="230"/>
      <c r="L42" s="230"/>
      <c r="M42" s="230"/>
    </row>
    <row r="43" spans="1:13" s="228" customFormat="1" ht="30.75" customHeight="1">
      <c r="A43" s="226"/>
      <c r="B43" s="227"/>
      <c r="C43" s="227"/>
      <c r="E43" s="229"/>
      <c r="F43" s="282"/>
      <c r="J43" s="230"/>
      <c r="K43" s="230"/>
      <c r="L43" s="230"/>
      <c r="M43" s="230"/>
    </row>
  </sheetData>
  <mergeCells count="9">
    <mergeCell ref="A7:B7"/>
    <mergeCell ref="C7:D7"/>
    <mergeCell ref="A6:B6"/>
    <mergeCell ref="C6:D6"/>
    <mergeCell ref="A2:G2"/>
    <mergeCell ref="A4:B4"/>
    <mergeCell ref="C4:D4"/>
    <mergeCell ref="A5:B5"/>
    <mergeCell ref="C5:D5"/>
  </mergeCells>
  <phoneticPr fontId="2"/>
  <pageMargins left="0.25" right="0.25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6"/>
  <sheetViews>
    <sheetView topLeftCell="A29" zoomScaleNormal="100" workbookViewId="0">
      <selection activeCell="D44" sqref="D44"/>
    </sheetView>
  </sheetViews>
  <sheetFormatPr defaultColWidth="9.140625" defaultRowHeight="14.25"/>
  <cols>
    <col min="1" max="3" width="17.85546875" style="26" customWidth="1"/>
    <col min="4" max="4" width="42.7109375" style="26" customWidth="1"/>
    <col min="5" max="5" width="78.7109375" style="26" customWidth="1"/>
    <col min="6" max="9" width="13.7109375" style="26" hidden="1" customWidth="1"/>
    <col min="10" max="10" width="14.28515625" style="26" hidden="1" customWidth="1"/>
    <col min="11" max="11" width="19.28515625" style="62" bestFit="1" customWidth="1"/>
    <col min="12" max="12" width="34.5703125" style="26" customWidth="1"/>
    <col min="13" max="16384" width="9.140625" style="26"/>
  </cols>
  <sheetData>
    <row r="1" spans="1:13" s="14" customFormat="1" ht="32.25" customHeight="1">
      <c r="A1" s="300" t="s">
        <v>233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68"/>
    </row>
    <row r="2" spans="1:13" s="14" customFormat="1" ht="32.25" customHeight="1">
      <c r="A2" s="15" t="s">
        <v>195</v>
      </c>
      <c r="B2" s="16"/>
      <c r="C2" s="16"/>
      <c r="D2" s="17"/>
      <c r="E2" s="18"/>
      <c r="F2" s="19"/>
      <c r="G2" s="19"/>
      <c r="H2" s="19"/>
      <c r="I2" s="19"/>
      <c r="J2" s="19"/>
      <c r="K2" s="61"/>
      <c r="L2" s="20"/>
    </row>
    <row r="3" spans="1:13" s="14" customFormat="1" ht="32.25" customHeight="1">
      <c r="A3" s="305" t="s">
        <v>63</v>
      </c>
      <c r="B3" s="305"/>
      <c r="C3" s="301" t="s">
        <v>196</v>
      </c>
      <c r="D3" s="302"/>
      <c r="E3" s="18"/>
      <c r="F3" s="19"/>
      <c r="G3" s="19"/>
      <c r="H3" s="19"/>
      <c r="I3" s="19"/>
      <c r="J3" s="19"/>
      <c r="K3" s="61"/>
      <c r="L3" s="20"/>
    </row>
    <row r="4" spans="1:13" s="14" customFormat="1" ht="32.25" customHeight="1">
      <c r="A4" s="301" t="s">
        <v>66</v>
      </c>
      <c r="B4" s="302"/>
      <c r="C4" s="303" t="s">
        <v>197</v>
      </c>
      <c r="D4" s="304"/>
      <c r="E4" s="18"/>
      <c r="F4" s="19"/>
      <c r="G4" s="19"/>
      <c r="H4" s="19"/>
      <c r="I4" s="19"/>
      <c r="J4" s="19"/>
      <c r="K4" s="61"/>
      <c r="L4" s="20"/>
    </row>
    <row r="5" spans="1:13" s="14" customFormat="1" ht="32.25" customHeight="1">
      <c r="A5" s="305" t="s">
        <v>198</v>
      </c>
      <c r="B5" s="305"/>
      <c r="C5" s="303" t="s">
        <v>199</v>
      </c>
      <c r="D5" s="304"/>
      <c r="E5" s="18"/>
      <c r="F5" s="19"/>
      <c r="G5" s="19"/>
      <c r="H5" s="19"/>
      <c r="I5" s="19"/>
      <c r="J5" s="19"/>
      <c r="K5" s="61"/>
      <c r="L5" s="20"/>
    </row>
    <row r="6" spans="1:13" s="14" customFormat="1" ht="32.25" customHeight="1">
      <c r="A6" s="301" t="s">
        <v>69</v>
      </c>
      <c r="B6" s="302"/>
      <c r="C6" s="303" t="s">
        <v>200</v>
      </c>
      <c r="D6" s="304"/>
      <c r="E6" s="18"/>
      <c r="F6" s="19"/>
      <c r="G6" s="19"/>
      <c r="H6" s="19"/>
      <c r="I6" s="19"/>
      <c r="J6" s="19"/>
      <c r="K6" s="61"/>
      <c r="L6" s="20"/>
    </row>
    <row r="7" spans="1:13" s="14" customFormat="1" ht="32.25" customHeight="1">
      <c r="A7" s="15" t="s">
        <v>201</v>
      </c>
      <c r="B7" s="16"/>
      <c r="C7" s="16"/>
      <c r="D7" s="17"/>
      <c r="E7" s="18"/>
      <c r="F7" s="19"/>
      <c r="G7" s="19"/>
      <c r="H7" s="19"/>
      <c r="I7" s="19"/>
      <c r="J7" s="19"/>
      <c r="K7" s="61"/>
      <c r="L7" s="20"/>
    </row>
    <row r="8" spans="1:13" s="14" customFormat="1" ht="32.25" customHeight="1" thickBot="1">
      <c r="A8" s="15" t="s">
        <v>202</v>
      </c>
      <c r="B8" s="16"/>
      <c r="C8" s="16"/>
      <c r="D8" s="17"/>
      <c r="E8" s="18"/>
      <c r="F8" s="19"/>
      <c r="G8" s="19"/>
      <c r="H8" s="19"/>
      <c r="I8" s="19"/>
      <c r="J8" s="19"/>
      <c r="K8" s="61"/>
      <c r="L8" s="20"/>
    </row>
    <row r="9" spans="1:13" s="21" customFormat="1" ht="61.5" customHeight="1" thickBot="1">
      <c r="A9" s="96" t="s">
        <v>203</v>
      </c>
      <c r="B9" s="97" t="s">
        <v>204</v>
      </c>
      <c r="C9" s="97" t="s">
        <v>205</v>
      </c>
      <c r="D9" s="98" t="s">
        <v>206</v>
      </c>
      <c r="E9" s="97" t="s">
        <v>207</v>
      </c>
      <c r="F9" s="86" t="s">
        <v>56</v>
      </c>
      <c r="G9" s="86" t="s">
        <v>194</v>
      </c>
      <c r="H9" s="86" t="s">
        <v>57</v>
      </c>
      <c r="I9" s="86" t="s">
        <v>213</v>
      </c>
      <c r="J9" s="86" t="s">
        <v>156</v>
      </c>
      <c r="K9" s="99" t="s">
        <v>221</v>
      </c>
      <c r="L9" s="100" t="s">
        <v>208</v>
      </c>
    </row>
    <row r="10" spans="1:13" ht="32.25" customHeight="1" thickTop="1">
      <c r="A10" s="88">
        <v>54</v>
      </c>
      <c r="B10" s="92" t="s">
        <v>139</v>
      </c>
      <c r="C10" s="92" t="s">
        <v>167</v>
      </c>
      <c r="D10" s="93" t="s">
        <v>1</v>
      </c>
      <c r="E10" s="94" t="s">
        <v>100</v>
      </c>
      <c r="F10" s="95">
        <v>40542</v>
      </c>
      <c r="G10" s="95">
        <f>ROUNDDOWN(F10*8%,0)</f>
        <v>3243</v>
      </c>
      <c r="H10" s="95">
        <v>38760</v>
      </c>
      <c r="I10" s="95">
        <f>SUM(F10:H10)</f>
        <v>82545</v>
      </c>
      <c r="J10" s="95">
        <v>79302</v>
      </c>
      <c r="K10" s="117">
        <v>856</v>
      </c>
      <c r="L10" s="101"/>
    </row>
    <row r="11" spans="1:13" ht="32.25" customHeight="1">
      <c r="A11" s="89">
        <v>55</v>
      </c>
      <c r="B11" s="22" t="s">
        <v>139</v>
      </c>
      <c r="C11" s="22" t="s">
        <v>168</v>
      </c>
      <c r="D11" s="23" t="s">
        <v>99</v>
      </c>
      <c r="E11" s="24" t="s">
        <v>101</v>
      </c>
      <c r="F11" s="25">
        <v>31559</v>
      </c>
      <c r="G11" s="25">
        <f t="shared" ref="G11:G37" si="0">ROUNDDOWN(F11*8%,0)</f>
        <v>2524</v>
      </c>
      <c r="H11" s="25">
        <v>30172</v>
      </c>
      <c r="I11" s="25">
        <f t="shared" ref="I11:I37" si="1">SUM(F11:H11)</f>
        <v>64255</v>
      </c>
      <c r="J11" s="25">
        <v>61731</v>
      </c>
      <c r="K11" s="118">
        <v>712</v>
      </c>
      <c r="L11" s="102"/>
    </row>
    <row r="12" spans="1:13" ht="32.25" customHeight="1">
      <c r="A12" s="89">
        <v>56</v>
      </c>
      <c r="B12" s="22" t="s">
        <v>139</v>
      </c>
      <c r="C12" s="22" t="s">
        <v>143</v>
      </c>
      <c r="D12" s="23" t="s">
        <v>1</v>
      </c>
      <c r="E12" s="24" t="s">
        <v>102</v>
      </c>
      <c r="F12" s="25">
        <v>52944</v>
      </c>
      <c r="G12" s="25">
        <f t="shared" si="0"/>
        <v>4235</v>
      </c>
      <c r="H12" s="25">
        <v>50616</v>
      </c>
      <c r="I12" s="25">
        <f t="shared" si="1"/>
        <v>107795</v>
      </c>
      <c r="J12" s="25">
        <v>103560</v>
      </c>
      <c r="K12" s="118">
        <v>1220</v>
      </c>
      <c r="L12" s="102"/>
    </row>
    <row r="13" spans="1:13" s="14" customFormat="1" ht="32.25" customHeight="1">
      <c r="A13" s="89">
        <v>57</v>
      </c>
      <c r="B13" s="22" t="s">
        <v>139</v>
      </c>
      <c r="C13" s="22" t="s">
        <v>169</v>
      </c>
      <c r="D13" s="23" t="s">
        <v>66</v>
      </c>
      <c r="E13" s="24" t="s">
        <v>142</v>
      </c>
      <c r="F13" s="25">
        <v>89241</v>
      </c>
      <c r="G13" s="25">
        <f t="shared" si="0"/>
        <v>7139</v>
      </c>
      <c r="H13" s="25">
        <v>0</v>
      </c>
      <c r="I13" s="25">
        <f t="shared" si="1"/>
        <v>96380</v>
      </c>
      <c r="J13" s="25">
        <v>89241</v>
      </c>
      <c r="K13" s="118">
        <v>720</v>
      </c>
      <c r="L13" s="102" t="s">
        <v>209</v>
      </c>
    </row>
    <row r="14" spans="1:13" ht="32.25" customHeight="1">
      <c r="A14" s="89">
        <v>58</v>
      </c>
      <c r="B14" s="22" t="s">
        <v>139</v>
      </c>
      <c r="C14" s="22" t="s">
        <v>170</v>
      </c>
      <c r="D14" s="23" t="s">
        <v>66</v>
      </c>
      <c r="E14" s="24" t="s">
        <v>105</v>
      </c>
      <c r="F14" s="25">
        <v>1055</v>
      </c>
      <c r="G14" s="25">
        <f t="shared" si="0"/>
        <v>84</v>
      </c>
      <c r="H14" s="25">
        <v>45904</v>
      </c>
      <c r="I14" s="25">
        <f t="shared" si="1"/>
        <v>47043</v>
      </c>
      <c r="J14" s="25">
        <v>46959</v>
      </c>
      <c r="K14" s="118">
        <v>627</v>
      </c>
      <c r="L14" s="102"/>
    </row>
    <row r="15" spans="1:13" ht="32.25" customHeight="1">
      <c r="A15" s="89">
        <v>59</v>
      </c>
      <c r="B15" s="22" t="s">
        <v>139</v>
      </c>
      <c r="C15" s="22" t="s">
        <v>171</v>
      </c>
      <c r="D15" s="23" t="s">
        <v>66</v>
      </c>
      <c r="E15" s="27" t="s">
        <v>106</v>
      </c>
      <c r="F15" s="25">
        <v>2548</v>
      </c>
      <c r="G15" s="25">
        <f t="shared" si="0"/>
        <v>203</v>
      </c>
      <c r="H15" s="25">
        <v>110808</v>
      </c>
      <c r="I15" s="25">
        <f t="shared" si="1"/>
        <v>113559</v>
      </c>
      <c r="J15" s="25">
        <v>113356</v>
      </c>
      <c r="K15" s="118">
        <v>1005</v>
      </c>
      <c r="L15" s="102"/>
    </row>
    <row r="16" spans="1:13" ht="32.25" customHeight="1">
      <c r="A16" s="89">
        <v>60</v>
      </c>
      <c r="B16" s="22" t="s">
        <v>139</v>
      </c>
      <c r="C16" s="22" t="s">
        <v>172</v>
      </c>
      <c r="D16" s="23" t="s">
        <v>99</v>
      </c>
      <c r="E16" s="24" t="s">
        <v>103</v>
      </c>
      <c r="F16" s="25">
        <v>54444</v>
      </c>
      <c r="G16" s="25">
        <f t="shared" si="0"/>
        <v>4355</v>
      </c>
      <c r="H16" s="25">
        <v>37920</v>
      </c>
      <c r="I16" s="25">
        <f t="shared" si="1"/>
        <v>96719</v>
      </c>
      <c r="J16" s="25">
        <v>92364</v>
      </c>
      <c r="K16" s="118">
        <v>1227</v>
      </c>
      <c r="L16" s="102"/>
    </row>
    <row r="17" spans="1:12" ht="32.25" customHeight="1">
      <c r="A17" s="89">
        <v>61</v>
      </c>
      <c r="B17" s="22" t="s">
        <v>139</v>
      </c>
      <c r="C17" s="22" t="s">
        <v>173</v>
      </c>
      <c r="D17" s="23" t="s">
        <v>99</v>
      </c>
      <c r="E17" s="24" t="s">
        <v>104</v>
      </c>
      <c r="F17" s="25">
        <v>51236</v>
      </c>
      <c r="G17" s="25">
        <f t="shared" si="0"/>
        <v>4098</v>
      </c>
      <c r="H17" s="25">
        <v>35686</v>
      </c>
      <c r="I17" s="25">
        <f t="shared" si="1"/>
        <v>91020</v>
      </c>
      <c r="J17" s="25">
        <v>86922</v>
      </c>
      <c r="K17" s="118">
        <v>906</v>
      </c>
      <c r="L17" s="102"/>
    </row>
    <row r="18" spans="1:12" ht="32.25" customHeight="1">
      <c r="A18" s="89">
        <v>62</v>
      </c>
      <c r="B18" s="22" t="s">
        <v>139</v>
      </c>
      <c r="C18" s="22" t="s">
        <v>174</v>
      </c>
      <c r="D18" s="24" t="s">
        <v>66</v>
      </c>
      <c r="E18" s="27" t="s">
        <v>107</v>
      </c>
      <c r="F18" s="25">
        <v>2856</v>
      </c>
      <c r="G18" s="25">
        <f t="shared" si="0"/>
        <v>228</v>
      </c>
      <c r="H18" s="25">
        <v>124184</v>
      </c>
      <c r="I18" s="25">
        <f t="shared" si="1"/>
        <v>127268</v>
      </c>
      <c r="J18" s="25">
        <v>127040</v>
      </c>
      <c r="K18" s="118">
        <v>886</v>
      </c>
      <c r="L18" s="102"/>
    </row>
    <row r="19" spans="1:12" ht="32.25" customHeight="1">
      <c r="A19" s="89">
        <v>63</v>
      </c>
      <c r="B19" s="22" t="s">
        <v>139</v>
      </c>
      <c r="C19" s="22" t="s">
        <v>175</v>
      </c>
      <c r="D19" s="23" t="s">
        <v>1</v>
      </c>
      <c r="E19" s="24" t="s">
        <v>108</v>
      </c>
      <c r="F19" s="25">
        <v>57095</v>
      </c>
      <c r="G19" s="25">
        <f t="shared" si="0"/>
        <v>4567</v>
      </c>
      <c r="H19" s="25">
        <v>46650</v>
      </c>
      <c r="I19" s="25">
        <f t="shared" si="1"/>
        <v>108312</v>
      </c>
      <c r="J19" s="25">
        <v>103745</v>
      </c>
      <c r="K19" s="119">
        <v>940</v>
      </c>
      <c r="L19" s="102"/>
    </row>
    <row r="20" spans="1:12" ht="32.25" customHeight="1">
      <c r="A20" s="89">
        <v>64</v>
      </c>
      <c r="B20" s="22" t="s">
        <v>139</v>
      </c>
      <c r="C20" s="22" t="s">
        <v>176</v>
      </c>
      <c r="D20" s="24" t="s">
        <v>210</v>
      </c>
      <c r="E20" s="24" t="s">
        <v>2</v>
      </c>
      <c r="F20" s="25">
        <v>55814</v>
      </c>
      <c r="G20" s="25">
        <f t="shared" si="0"/>
        <v>4465</v>
      </c>
      <c r="H20" s="25">
        <v>45603</v>
      </c>
      <c r="I20" s="25">
        <f t="shared" si="1"/>
        <v>105882</v>
      </c>
      <c r="J20" s="25">
        <v>101417</v>
      </c>
      <c r="K20" s="119">
        <v>920</v>
      </c>
      <c r="L20" s="102"/>
    </row>
    <row r="21" spans="1:12" ht="32.25" customHeight="1">
      <c r="A21" s="89">
        <v>65</v>
      </c>
      <c r="B21" s="22" t="s">
        <v>139</v>
      </c>
      <c r="C21" s="22" t="s">
        <v>177</v>
      </c>
      <c r="D21" s="23" t="s">
        <v>1</v>
      </c>
      <c r="E21" s="24" t="s">
        <v>3</v>
      </c>
      <c r="F21" s="25">
        <v>54148</v>
      </c>
      <c r="G21" s="25">
        <f t="shared" si="0"/>
        <v>4331</v>
      </c>
      <c r="H21" s="25">
        <v>44241</v>
      </c>
      <c r="I21" s="25">
        <f t="shared" si="1"/>
        <v>102720</v>
      </c>
      <c r="J21" s="25">
        <v>98389</v>
      </c>
      <c r="K21" s="119">
        <v>891</v>
      </c>
      <c r="L21" s="102"/>
    </row>
    <row r="22" spans="1:12" ht="32.25" customHeight="1">
      <c r="A22" s="89">
        <v>66</v>
      </c>
      <c r="B22" s="22" t="s">
        <v>139</v>
      </c>
      <c r="C22" s="22" t="s">
        <v>178</v>
      </c>
      <c r="D22" s="24" t="s">
        <v>66</v>
      </c>
      <c r="E22" s="27" t="s">
        <v>109</v>
      </c>
      <c r="F22" s="25">
        <v>1217</v>
      </c>
      <c r="G22" s="25">
        <f t="shared" si="0"/>
        <v>97</v>
      </c>
      <c r="H22" s="25">
        <v>52926</v>
      </c>
      <c r="I22" s="25">
        <f t="shared" si="1"/>
        <v>54240</v>
      </c>
      <c r="J22" s="25">
        <v>54143</v>
      </c>
      <c r="K22" s="119">
        <v>498</v>
      </c>
      <c r="L22" s="102"/>
    </row>
    <row r="23" spans="1:12" ht="32.25" customHeight="1">
      <c r="A23" s="89">
        <v>67</v>
      </c>
      <c r="B23" s="22" t="s">
        <v>139</v>
      </c>
      <c r="C23" s="22" t="s">
        <v>179</v>
      </c>
      <c r="D23" s="23" t="s">
        <v>1</v>
      </c>
      <c r="E23" s="24" t="s">
        <v>110</v>
      </c>
      <c r="F23" s="25">
        <v>134248</v>
      </c>
      <c r="G23" s="25">
        <f t="shared" si="0"/>
        <v>10739</v>
      </c>
      <c r="H23" s="25">
        <v>109688</v>
      </c>
      <c r="I23" s="25">
        <f t="shared" si="1"/>
        <v>254675</v>
      </c>
      <c r="J23" s="25">
        <v>243936</v>
      </c>
      <c r="K23" s="119">
        <v>2242</v>
      </c>
      <c r="L23" s="102"/>
    </row>
    <row r="24" spans="1:12" ht="32.25" customHeight="1">
      <c r="A24" s="89">
        <v>68</v>
      </c>
      <c r="B24" s="22" t="s">
        <v>139</v>
      </c>
      <c r="C24" s="22" t="s">
        <v>180</v>
      </c>
      <c r="D24" s="23" t="s">
        <v>99</v>
      </c>
      <c r="E24" s="24" t="s">
        <v>111</v>
      </c>
      <c r="F24" s="25">
        <v>36910</v>
      </c>
      <c r="G24" s="25">
        <f t="shared" si="0"/>
        <v>2952</v>
      </c>
      <c r="H24" s="25">
        <v>30157</v>
      </c>
      <c r="I24" s="25">
        <f t="shared" si="1"/>
        <v>70019</v>
      </c>
      <c r="J24" s="25">
        <v>67067</v>
      </c>
      <c r="K24" s="119">
        <v>608</v>
      </c>
      <c r="L24" s="102"/>
    </row>
    <row r="25" spans="1:12" ht="32.25" customHeight="1">
      <c r="A25" s="89">
        <v>69</v>
      </c>
      <c r="B25" s="22" t="s">
        <v>139</v>
      </c>
      <c r="C25" s="22" t="s">
        <v>181</v>
      </c>
      <c r="D25" s="23" t="s">
        <v>1</v>
      </c>
      <c r="E25" s="24" t="s">
        <v>112</v>
      </c>
      <c r="F25" s="25">
        <v>136940</v>
      </c>
      <c r="G25" s="25">
        <f t="shared" si="0"/>
        <v>10955</v>
      </c>
      <c r="H25" s="25">
        <v>111887</v>
      </c>
      <c r="I25" s="25">
        <f t="shared" si="1"/>
        <v>259782</v>
      </c>
      <c r="J25" s="25">
        <v>248827</v>
      </c>
      <c r="K25" s="119">
        <v>2255</v>
      </c>
      <c r="L25" s="102"/>
    </row>
    <row r="26" spans="1:12" ht="32.25" customHeight="1">
      <c r="A26" s="89">
        <v>70</v>
      </c>
      <c r="B26" s="22" t="s">
        <v>139</v>
      </c>
      <c r="C26" s="22" t="s">
        <v>182</v>
      </c>
      <c r="D26" s="23" t="s">
        <v>66</v>
      </c>
      <c r="E26" s="24" t="s">
        <v>113</v>
      </c>
      <c r="F26" s="25">
        <v>2400</v>
      </c>
      <c r="G26" s="25">
        <f t="shared" si="0"/>
        <v>192</v>
      </c>
      <c r="H26" s="25">
        <v>104372</v>
      </c>
      <c r="I26" s="25">
        <f t="shared" si="1"/>
        <v>106964</v>
      </c>
      <c r="J26" s="25">
        <v>106772</v>
      </c>
      <c r="K26" s="119">
        <v>968</v>
      </c>
      <c r="L26" s="102"/>
    </row>
    <row r="27" spans="1:12" ht="32.25" customHeight="1">
      <c r="A27" s="89">
        <v>71</v>
      </c>
      <c r="B27" s="22" t="s">
        <v>139</v>
      </c>
      <c r="C27" s="22" t="s">
        <v>183</v>
      </c>
      <c r="D27" s="23" t="s">
        <v>1</v>
      </c>
      <c r="E27" s="24" t="s">
        <v>4</v>
      </c>
      <c r="F27" s="25">
        <v>42613</v>
      </c>
      <c r="G27" s="25">
        <f t="shared" si="0"/>
        <v>3409</v>
      </c>
      <c r="H27" s="25">
        <v>34817</v>
      </c>
      <c r="I27" s="25">
        <f t="shared" si="1"/>
        <v>80839</v>
      </c>
      <c r="J27" s="25">
        <v>77430</v>
      </c>
      <c r="K27" s="119">
        <v>702</v>
      </c>
      <c r="L27" s="102"/>
    </row>
    <row r="28" spans="1:12" ht="32.25" customHeight="1">
      <c r="A28" s="89">
        <v>72</v>
      </c>
      <c r="B28" s="22" t="s">
        <v>139</v>
      </c>
      <c r="C28" s="22" t="s">
        <v>184</v>
      </c>
      <c r="D28" s="24" t="s">
        <v>66</v>
      </c>
      <c r="E28" s="24" t="s">
        <v>114</v>
      </c>
      <c r="F28" s="25">
        <v>209</v>
      </c>
      <c r="G28" s="25">
        <f t="shared" si="0"/>
        <v>16</v>
      </c>
      <c r="H28" s="25">
        <v>9105</v>
      </c>
      <c r="I28" s="25">
        <f t="shared" si="1"/>
        <v>9330</v>
      </c>
      <c r="J28" s="25">
        <v>9314</v>
      </c>
      <c r="K28" s="119">
        <v>80</v>
      </c>
      <c r="L28" s="102"/>
    </row>
    <row r="29" spans="1:12" s="14" customFormat="1" ht="32.25" customHeight="1">
      <c r="A29" s="89">
        <v>73</v>
      </c>
      <c r="B29" s="22" t="s">
        <v>139</v>
      </c>
      <c r="C29" s="22" t="s">
        <v>185</v>
      </c>
      <c r="D29" s="23" t="s">
        <v>99</v>
      </c>
      <c r="E29" s="24" t="s">
        <v>136</v>
      </c>
      <c r="F29" s="25">
        <v>19584</v>
      </c>
      <c r="G29" s="25">
        <f t="shared" si="0"/>
        <v>1566</v>
      </c>
      <c r="H29" s="25">
        <v>18723</v>
      </c>
      <c r="I29" s="25">
        <f t="shared" si="1"/>
        <v>39873</v>
      </c>
      <c r="J29" s="25">
        <v>38307</v>
      </c>
      <c r="K29" s="119">
        <v>362</v>
      </c>
      <c r="L29" s="102"/>
    </row>
    <row r="30" spans="1:12" s="14" customFormat="1" ht="32.25" customHeight="1">
      <c r="A30" s="89">
        <v>74</v>
      </c>
      <c r="B30" s="22" t="s">
        <v>139</v>
      </c>
      <c r="C30" s="22" t="s">
        <v>186</v>
      </c>
      <c r="D30" s="23" t="s">
        <v>99</v>
      </c>
      <c r="E30" s="24" t="s">
        <v>137</v>
      </c>
      <c r="F30" s="25">
        <v>46967</v>
      </c>
      <c r="G30" s="25">
        <f t="shared" si="0"/>
        <v>3757</v>
      </c>
      <c r="H30" s="25">
        <v>44901</v>
      </c>
      <c r="I30" s="25">
        <f t="shared" si="1"/>
        <v>95625</v>
      </c>
      <c r="J30" s="25">
        <v>91868</v>
      </c>
      <c r="K30" s="119">
        <v>863</v>
      </c>
      <c r="L30" s="102"/>
    </row>
    <row r="31" spans="1:12" s="14" customFormat="1" ht="32.25" customHeight="1">
      <c r="A31" s="89">
        <v>75</v>
      </c>
      <c r="B31" s="22" t="s">
        <v>139</v>
      </c>
      <c r="C31" s="22" t="s">
        <v>187</v>
      </c>
      <c r="D31" s="23" t="s">
        <v>99</v>
      </c>
      <c r="E31" s="24" t="s">
        <v>138</v>
      </c>
      <c r="F31" s="25">
        <v>23513</v>
      </c>
      <c r="G31" s="25">
        <f t="shared" si="0"/>
        <v>1881</v>
      </c>
      <c r="H31" s="25">
        <v>22479</v>
      </c>
      <c r="I31" s="25">
        <f t="shared" si="1"/>
        <v>47873</v>
      </c>
      <c r="J31" s="25">
        <v>45992</v>
      </c>
      <c r="K31" s="119">
        <v>395</v>
      </c>
      <c r="L31" s="103" t="s">
        <v>218</v>
      </c>
    </row>
    <row r="32" spans="1:12" s="14" customFormat="1" ht="44.25">
      <c r="A32" s="89">
        <v>76</v>
      </c>
      <c r="B32" s="22" t="s">
        <v>139</v>
      </c>
      <c r="C32" s="22" t="s">
        <v>188</v>
      </c>
      <c r="D32" s="24" t="s">
        <v>211</v>
      </c>
      <c r="E32" s="24" t="s">
        <v>147</v>
      </c>
      <c r="F32" s="25">
        <v>119870</v>
      </c>
      <c r="G32" s="25">
        <f t="shared" si="0"/>
        <v>9589</v>
      </c>
      <c r="H32" s="25">
        <v>68236</v>
      </c>
      <c r="I32" s="25">
        <f t="shared" si="1"/>
        <v>197695</v>
      </c>
      <c r="J32" s="25">
        <v>188106</v>
      </c>
      <c r="K32" s="119">
        <v>1332</v>
      </c>
      <c r="L32" s="123" t="s">
        <v>234</v>
      </c>
    </row>
    <row r="33" spans="1:12" s="14" customFormat="1" ht="75">
      <c r="A33" s="89">
        <v>77</v>
      </c>
      <c r="B33" s="22" t="s">
        <v>139</v>
      </c>
      <c r="C33" s="22" t="s">
        <v>189</v>
      </c>
      <c r="D33" s="23" t="s">
        <v>144</v>
      </c>
      <c r="E33" s="24" t="s">
        <v>145</v>
      </c>
      <c r="F33" s="25">
        <v>35210</v>
      </c>
      <c r="G33" s="25">
        <f t="shared" si="0"/>
        <v>2816</v>
      </c>
      <c r="H33" s="25">
        <v>0</v>
      </c>
      <c r="I33" s="25">
        <f t="shared" si="1"/>
        <v>38026</v>
      </c>
      <c r="J33" s="25">
        <v>35210</v>
      </c>
      <c r="K33" s="119">
        <v>332</v>
      </c>
      <c r="L33" s="104" t="s">
        <v>230</v>
      </c>
    </row>
    <row r="34" spans="1:12" s="14" customFormat="1" ht="32.25" customHeight="1">
      <c r="A34" s="89">
        <v>78</v>
      </c>
      <c r="B34" s="22" t="s">
        <v>139</v>
      </c>
      <c r="C34" s="22" t="s">
        <v>190</v>
      </c>
      <c r="D34" s="24" t="s">
        <v>211</v>
      </c>
      <c r="E34" s="24" t="s">
        <v>146</v>
      </c>
      <c r="F34" s="25">
        <v>36840</v>
      </c>
      <c r="G34" s="25">
        <f t="shared" si="0"/>
        <v>2947</v>
      </c>
      <c r="H34" s="25">
        <v>20974</v>
      </c>
      <c r="I34" s="25">
        <f t="shared" si="1"/>
        <v>60761</v>
      </c>
      <c r="J34" s="25">
        <v>57814</v>
      </c>
      <c r="K34" s="119">
        <v>585</v>
      </c>
      <c r="L34" s="105" t="s">
        <v>220</v>
      </c>
    </row>
    <row r="35" spans="1:12" s="14" customFormat="1" ht="32.25" customHeight="1">
      <c r="A35" s="89">
        <v>79</v>
      </c>
      <c r="B35" s="22" t="s">
        <v>139</v>
      </c>
      <c r="C35" s="22" t="s">
        <v>191</v>
      </c>
      <c r="D35" s="23" t="s">
        <v>140</v>
      </c>
      <c r="E35" s="24" t="s">
        <v>141</v>
      </c>
      <c r="F35" s="25">
        <v>10978</v>
      </c>
      <c r="G35" s="25">
        <f t="shared" si="0"/>
        <v>878</v>
      </c>
      <c r="H35" s="25">
        <v>0</v>
      </c>
      <c r="I35" s="25">
        <f t="shared" si="1"/>
        <v>11856</v>
      </c>
      <c r="J35" s="25">
        <v>10978</v>
      </c>
      <c r="K35" s="119">
        <v>149</v>
      </c>
      <c r="L35" s="90" t="s">
        <v>214</v>
      </c>
    </row>
    <row r="36" spans="1:12" s="31" customFormat="1" ht="32.25" customHeight="1">
      <c r="A36" s="89">
        <v>80</v>
      </c>
      <c r="B36" s="22" t="s">
        <v>139</v>
      </c>
      <c r="C36" s="22" t="s">
        <v>192</v>
      </c>
      <c r="D36" s="28" t="s">
        <v>212</v>
      </c>
      <c r="E36" s="29" t="s">
        <v>165</v>
      </c>
      <c r="F36" s="30"/>
      <c r="G36" s="25">
        <f t="shared" si="0"/>
        <v>0</v>
      </c>
      <c r="H36" s="35">
        <f>(1154*113.029)+13043</f>
        <v>143478.46600000001</v>
      </c>
      <c r="I36" s="35">
        <f t="shared" si="1"/>
        <v>143478.46600000001</v>
      </c>
      <c r="J36" s="30"/>
      <c r="K36" s="120">
        <v>1384</v>
      </c>
      <c r="L36" s="106" t="s">
        <v>231</v>
      </c>
    </row>
    <row r="37" spans="1:12" s="31" customFormat="1" ht="32.25" customHeight="1" thickBot="1">
      <c r="A37" s="91">
        <v>81</v>
      </c>
      <c r="B37" s="107" t="s">
        <v>139</v>
      </c>
      <c r="C37" s="107" t="s">
        <v>193</v>
      </c>
      <c r="D37" s="108" t="s">
        <v>212</v>
      </c>
      <c r="E37" s="109" t="s">
        <v>164</v>
      </c>
      <c r="F37" s="110"/>
      <c r="G37" s="111">
        <f t="shared" si="0"/>
        <v>0</v>
      </c>
      <c r="H37" s="112">
        <f>(563*113.029)+6363</f>
        <v>69998.32699999999</v>
      </c>
      <c r="I37" s="112">
        <f t="shared" si="1"/>
        <v>69998.32699999999</v>
      </c>
      <c r="J37" s="110"/>
      <c r="K37" s="121">
        <v>675</v>
      </c>
      <c r="L37" s="113" t="s">
        <v>232</v>
      </c>
    </row>
    <row r="38" spans="1:12" s="6" customFormat="1" ht="32.25" customHeight="1">
      <c r="A38" s="41"/>
      <c r="B38" s="41"/>
      <c r="C38" s="41"/>
      <c r="D38" s="42"/>
      <c r="E38" s="48" t="s">
        <v>225</v>
      </c>
      <c r="F38" s="40">
        <f t="shared" ref="F38:K38" si="2">SUM(F12:F37)</f>
        <v>1068880</v>
      </c>
      <c r="G38" s="40">
        <f t="shared" si="2"/>
        <v>85499</v>
      </c>
      <c r="H38" s="40">
        <f t="shared" si="2"/>
        <v>1383353.7930000001</v>
      </c>
      <c r="I38" s="40">
        <f t="shared" si="2"/>
        <v>2537732.7930000001</v>
      </c>
      <c r="J38" s="50">
        <f t="shared" si="2"/>
        <v>2238757</v>
      </c>
      <c r="K38" s="80">
        <f t="shared" si="2"/>
        <v>22772</v>
      </c>
      <c r="L38" s="49"/>
    </row>
    <row r="39" spans="1:12" s="6" customFormat="1" ht="33" customHeight="1">
      <c r="A39" s="2"/>
      <c r="B39" s="2"/>
      <c r="C39" s="2"/>
      <c r="E39" s="45" t="s">
        <v>226</v>
      </c>
      <c r="F39" s="46"/>
      <c r="G39" s="46"/>
      <c r="H39" s="46"/>
      <c r="I39" s="44"/>
      <c r="J39" s="43">
        <f>SUM(J38)</f>
        <v>2238757</v>
      </c>
      <c r="K39" s="66">
        <f>K38*109.28</f>
        <v>2488524.16</v>
      </c>
      <c r="L39" s="69" t="s">
        <v>222</v>
      </c>
    </row>
    <row r="40" spans="1:12" s="6" customFormat="1" ht="32.25" customHeight="1">
      <c r="A40" s="41"/>
      <c r="B40" s="41"/>
      <c r="C40" s="41"/>
      <c r="D40" s="42"/>
      <c r="E40" s="47" t="s">
        <v>227</v>
      </c>
      <c r="F40" s="37"/>
      <c r="G40" s="37"/>
      <c r="H40" s="37"/>
      <c r="I40" s="37"/>
      <c r="J40" s="43">
        <f>J39*0.15</f>
        <v>335813.55</v>
      </c>
      <c r="K40" s="66">
        <v>373278</v>
      </c>
      <c r="L40" s="122" t="s">
        <v>223</v>
      </c>
    </row>
    <row r="41" spans="1:12" s="6" customFormat="1" ht="32.25" customHeight="1">
      <c r="A41" s="41"/>
      <c r="B41" s="41"/>
      <c r="C41" s="41"/>
      <c r="D41" s="42"/>
      <c r="E41" s="47" t="s">
        <v>228</v>
      </c>
      <c r="F41" s="38" t="s">
        <v>217</v>
      </c>
      <c r="G41" s="39"/>
      <c r="H41" s="39"/>
      <c r="I41" s="39"/>
      <c r="J41" s="43">
        <f>J40*0.1</f>
        <v>33581.355000000003</v>
      </c>
      <c r="K41" s="67">
        <v>37327</v>
      </c>
      <c r="L41" s="69" t="s">
        <v>224</v>
      </c>
    </row>
    <row r="42" spans="1:12" s="6" customFormat="1" ht="32.25" customHeight="1">
      <c r="A42" s="2"/>
      <c r="B42" s="2"/>
      <c r="C42" s="2"/>
      <c r="E42" s="70" t="s">
        <v>229</v>
      </c>
      <c r="F42" s="39"/>
      <c r="G42" s="39"/>
      <c r="H42" s="39"/>
      <c r="I42" s="39"/>
      <c r="J42" s="43">
        <f>SUM(J39:J41)</f>
        <v>2608151.9049999998</v>
      </c>
      <c r="K42" s="71">
        <f>SUM(K39:K41)</f>
        <v>2899129.16</v>
      </c>
      <c r="L42" s="36"/>
    </row>
    <row r="43" spans="1:12" ht="30.75" customHeight="1">
      <c r="E43" s="56"/>
      <c r="F43" s="57">
        <f t="shared" ref="F43:K43" si="3">SUM(F10:F37)</f>
        <v>1140981</v>
      </c>
      <c r="G43" s="57">
        <f t="shared" si="3"/>
        <v>91266</v>
      </c>
      <c r="H43" s="57">
        <f t="shared" si="3"/>
        <v>1452285.7930000001</v>
      </c>
      <c r="I43" s="57">
        <f t="shared" si="3"/>
        <v>2684532.7930000001</v>
      </c>
      <c r="J43" s="57">
        <f t="shared" si="3"/>
        <v>2379790</v>
      </c>
      <c r="K43" s="63">
        <f t="shared" si="3"/>
        <v>24340</v>
      </c>
    </row>
    <row r="44" spans="1:12" ht="30.75" customHeight="1">
      <c r="E44" s="56"/>
      <c r="F44" s="56"/>
      <c r="G44" s="56"/>
      <c r="H44" s="56"/>
      <c r="I44" s="56"/>
      <c r="J44" s="58" t="s">
        <v>219</v>
      </c>
      <c r="K44" s="64">
        <f>ROUNDDOWN(K43*109.28,0)*115%+63960*115%</f>
        <v>3132410.2499999995</v>
      </c>
    </row>
    <row r="45" spans="1:12" s="34" customFormat="1" ht="30.75" customHeight="1">
      <c r="A45" s="32"/>
      <c r="B45" s="33"/>
      <c r="C45" s="33"/>
      <c r="E45" s="59"/>
      <c r="F45" s="60"/>
      <c r="G45" s="60"/>
      <c r="H45" s="60"/>
      <c r="I45" s="60"/>
      <c r="J45" s="55" t="s">
        <v>215</v>
      </c>
      <c r="K45" s="65">
        <f>ROUNDDOWN(K44*10%,0)</f>
        <v>313241</v>
      </c>
    </row>
    <row r="46" spans="1:12" s="34" customFormat="1" ht="30.75" customHeight="1">
      <c r="A46" s="32"/>
      <c r="B46" s="33"/>
      <c r="C46" s="33"/>
      <c r="E46" s="59"/>
      <c r="F46" s="60"/>
      <c r="G46" s="60"/>
      <c r="H46" s="60"/>
      <c r="I46" s="60"/>
      <c r="J46" s="55" t="s">
        <v>216</v>
      </c>
      <c r="K46" s="65">
        <f>SUM(K44:K45)</f>
        <v>3445651.2499999995</v>
      </c>
    </row>
  </sheetData>
  <mergeCells count="9">
    <mergeCell ref="A1:L1"/>
    <mergeCell ref="A6:B6"/>
    <mergeCell ref="C6:D6"/>
    <mergeCell ref="A3:B3"/>
    <mergeCell ref="C3:D3"/>
    <mergeCell ref="A4:B4"/>
    <mergeCell ref="C4:D4"/>
    <mergeCell ref="A5:B5"/>
    <mergeCell ref="C5:D5"/>
  </mergeCells>
  <phoneticPr fontId="2"/>
  <hyperlinks>
    <hyperlink ref="L31" r:id="rId1"/>
  </hyperlinks>
  <pageMargins left="0.7" right="0.7" top="0.75" bottom="0.75" header="0.3" footer="0.3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入札金額内訳書_Aロット</vt:lpstr>
      <vt:lpstr>入札金額内訳書_Ｂロット</vt:lpstr>
      <vt:lpstr>入札金額内訳書_Ｃロット</vt:lpstr>
      <vt:lpstr>Cロット</vt:lpstr>
      <vt:lpstr>入札金額内訳書_Ｂロット!Print_Area</vt:lpstr>
      <vt:lpstr>入札金額内訳書_Aロット!Print_Titles</vt:lpstr>
      <vt:lpstr>入札金額内訳書_Ｂロット!Print_Titles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JICA</cp:lastModifiedBy>
  <cp:lastPrinted>2020-09-17T06:24:56Z</cp:lastPrinted>
  <dcterms:created xsi:type="dcterms:W3CDTF">2013-11-11T07:47:40Z</dcterms:created>
  <dcterms:modified xsi:type="dcterms:W3CDTF">2020-09-17T07:07:20Z</dcterms:modified>
  <cp:contentStatus/>
</cp:coreProperties>
</file>