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0\Desktop\"/>
    </mc:Choice>
  </mc:AlternateContent>
  <bookViews>
    <workbookView xWindow="13425" yWindow="-15" windowWidth="13455" windowHeight="13350"/>
  </bookViews>
  <sheets>
    <sheet name="競争参加資格【簡易審査ツール】" sheetId="4" r:id="rId1"/>
  </sheets>
  <definedNames>
    <definedName name="_xlnm.Print_Area" localSheetId="0">競争参加資格【簡易審査ツール】!$A$1:$AM$21</definedName>
  </definedNames>
  <calcPr calcId="162913"/>
</workbook>
</file>

<file path=xl/calcChain.xml><?xml version="1.0" encoding="utf-8"?>
<calcChain xmlns="http://schemas.openxmlformats.org/spreadsheetml/2006/main">
  <c r="F12" i="4" l="1"/>
  <c r="F14" i="4" l="1"/>
  <c r="F8" i="4"/>
  <c r="F16" i="4"/>
  <c r="H16" i="4" l="1"/>
  <c r="H10" i="4" l="1"/>
  <c r="I14" i="4"/>
  <c r="I12" i="4"/>
  <c r="I10" i="4"/>
  <c r="H14" i="4"/>
  <c r="H12" i="4"/>
  <c r="H8" i="4"/>
  <c r="I8" i="4"/>
  <c r="I7" i="4" l="1"/>
  <c r="H7" i="4"/>
  <c r="D3" i="4" s="1"/>
  <c r="F3" i="4" s="1"/>
  <c r="D5" i="4" l="1"/>
  <c r="F5" i="4" s="1"/>
  <c r="D4" i="4"/>
  <c r="F4" i="4" s="1"/>
</calcChain>
</file>

<file path=xl/sharedStrings.xml><?xml version="1.0" encoding="utf-8"?>
<sst xmlns="http://schemas.openxmlformats.org/spreadsheetml/2006/main" count="156" uniqueCount="91">
  <si>
    <t>物品の製造</t>
    <rPh sb="0" eb="2">
      <t>ブッピン</t>
    </rPh>
    <rPh sb="3" eb="5">
      <t>セイゾウ</t>
    </rPh>
    <phoneticPr fontId="1"/>
  </si>
  <si>
    <t>2500万円未満</t>
    <rPh sb="4" eb="6">
      <t>マンエン</t>
    </rPh>
    <rPh sb="6" eb="8">
      <t>ミマン</t>
    </rPh>
    <phoneticPr fontId="1"/>
  </si>
  <si>
    <t>5000万円以上
1億円未満</t>
    <rPh sb="4" eb="6">
      <t>マンエン</t>
    </rPh>
    <rPh sb="6" eb="8">
      <t>イジョウ</t>
    </rPh>
    <rPh sb="10" eb="12">
      <t>オクエン</t>
    </rPh>
    <rPh sb="12" eb="14">
      <t>ミマン</t>
    </rPh>
    <phoneticPr fontId="1"/>
  </si>
  <si>
    <t>1億円以上
2.5億円未満</t>
    <rPh sb="1" eb="3">
      <t>オクエン</t>
    </rPh>
    <rPh sb="3" eb="5">
      <t>イジョウ</t>
    </rPh>
    <rPh sb="9" eb="11">
      <t>オクエン</t>
    </rPh>
    <rPh sb="11" eb="13">
      <t>ミマン</t>
    </rPh>
    <phoneticPr fontId="1"/>
  </si>
  <si>
    <t>2500万円以上
5000万円未満</t>
    <rPh sb="4" eb="6">
      <t>マンエン</t>
    </rPh>
    <rPh sb="6" eb="8">
      <t>イジョウ</t>
    </rPh>
    <rPh sb="13" eb="15">
      <t>マンエン</t>
    </rPh>
    <rPh sb="15" eb="17">
      <t>ミマン</t>
    </rPh>
    <phoneticPr fontId="1"/>
  </si>
  <si>
    <t>2.5億円以上
5億円未満</t>
    <rPh sb="3" eb="5">
      <t>オクエン</t>
    </rPh>
    <rPh sb="5" eb="7">
      <t>イジョウ</t>
    </rPh>
    <rPh sb="9" eb="11">
      <t>オクエン</t>
    </rPh>
    <rPh sb="11" eb="13">
      <t>ミマン</t>
    </rPh>
    <phoneticPr fontId="1"/>
  </si>
  <si>
    <t>5億円以上
10億円未満</t>
    <rPh sb="1" eb="3">
      <t>オクエン</t>
    </rPh>
    <rPh sb="3" eb="5">
      <t>イジョウ</t>
    </rPh>
    <rPh sb="8" eb="10">
      <t>オクエン</t>
    </rPh>
    <rPh sb="10" eb="12">
      <t>ミマン</t>
    </rPh>
    <phoneticPr fontId="1"/>
  </si>
  <si>
    <t>10億円以上
25億円未満</t>
    <rPh sb="2" eb="4">
      <t>オクエン</t>
    </rPh>
    <rPh sb="4" eb="6">
      <t>イジョウ</t>
    </rPh>
    <rPh sb="9" eb="11">
      <t>オクエン</t>
    </rPh>
    <rPh sb="11" eb="13">
      <t>ミマン</t>
    </rPh>
    <phoneticPr fontId="1"/>
  </si>
  <si>
    <t>25億円以上
50億円未満</t>
    <rPh sb="2" eb="4">
      <t>オクエン</t>
    </rPh>
    <rPh sb="4" eb="6">
      <t>イジョウ</t>
    </rPh>
    <rPh sb="9" eb="11">
      <t>オクエン</t>
    </rPh>
    <rPh sb="11" eb="13">
      <t>ミマン</t>
    </rPh>
    <phoneticPr fontId="1"/>
  </si>
  <si>
    <t>50億円以上
100億円未満</t>
    <rPh sb="2" eb="4">
      <t>オクエン</t>
    </rPh>
    <rPh sb="4" eb="6">
      <t>イジョウ</t>
    </rPh>
    <rPh sb="10" eb="12">
      <t>オクエン</t>
    </rPh>
    <rPh sb="12" eb="14">
      <t>ミマン</t>
    </rPh>
    <phoneticPr fontId="1"/>
  </si>
  <si>
    <t>100億円以上
200億円未満</t>
    <rPh sb="3" eb="5">
      <t>オクエン</t>
    </rPh>
    <rPh sb="5" eb="7">
      <t>イジョウ</t>
    </rPh>
    <rPh sb="11" eb="13">
      <t>オクエン</t>
    </rPh>
    <rPh sb="13" eb="15">
      <t>ミマン</t>
    </rPh>
    <phoneticPr fontId="1"/>
  </si>
  <si>
    <t>200億円以上</t>
    <rPh sb="3" eb="5">
      <t>オクエン</t>
    </rPh>
    <rPh sb="5" eb="7">
      <t>イジョウ</t>
    </rPh>
    <phoneticPr fontId="1"/>
  </si>
  <si>
    <t>③流動比率</t>
    <rPh sb="1" eb="3">
      <t>リュウドウ</t>
    </rPh>
    <rPh sb="3" eb="5">
      <t>ヒリツ</t>
    </rPh>
    <phoneticPr fontId="1"/>
  </si>
  <si>
    <t>④営業年数</t>
    <rPh sb="1" eb="3">
      <t>エイギョウ</t>
    </rPh>
    <rPh sb="3" eb="5">
      <t>ネンスウ</t>
    </rPh>
    <phoneticPr fontId="1"/>
  </si>
  <si>
    <t>⑤設備の額</t>
    <rPh sb="1" eb="3">
      <t>セツビ</t>
    </rPh>
    <rPh sb="4" eb="5">
      <t>ガク</t>
    </rPh>
    <phoneticPr fontId="1"/>
  </si>
  <si>
    <t>100万円未満</t>
    <rPh sb="3" eb="5">
      <t>マンエン</t>
    </rPh>
    <rPh sb="5" eb="7">
      <t>ミマン</t>
    </rPh>
    <phoneticPr fontId="1"/>
  </si>
  <si>
    <t>100万円以上
1000万円未満</t>
    <rPh sb="3" eb="5">
      <t>マンエン</t>
    </rPh>
    <rPh sb="5" eb="7">
      <t>イジョウ</t>
    </rPh>
    <rPh sb="12" eb="14">
      <t>マンエン</t>
    </rPh>
    <rPh sb="14" eb="16">
      <t>ミマン</t>
    </rPh>
    <phoneticPr fontId="1"/>
  </si>
  <si>
    <t>1000万円以上
1億円未満</t>
    <rPh sb="4" eb="6">
      <t>マンエン</t>
    </rPh>
    <rPh sb="6" eb="8">
      <t>イジョウ</t>
    </rPh>
    <rPh sb="10" eb="12">
      <t>オクエン</t>
    </rPh>
    <rPh sb="12" eb="14">
      <t>ミマン</t>
    </rPh>
    <phoneticPr fontId="1"/>
  </si>
  <si>
    <t>1億円以上
10億円未満</t>
    <rPh sb="1" eb="3">
      <t>オクエン</t>
    </rPh>
    <rPh sb="3" eb="5">
      <t>イジョウ</t>
    </rPh>
    <rPh sb="8" eb="10">
      <t>オクエン</t>
    </rPh>
    <rPh sb="10" eb="12">
      <t>ミマン</t>
    </rPh>
    <phoneticPr fontId="1"/>
  </si>
  <si>
    <t>10億円以上</t>
    <rPh sb="2" eb="4">
      <t>オクエン</t>
    </rPh>
    <rPh sb="4" eb="6">
      <t>イジョウ</t>
    </rPh>
    <phoneticPr fontId="1"/>
  </si>
  <si>
    <t>100％未満</t>
    <rPh sb="4" eb="6">
      <t>ミマン</t>
    </rPh>
    <phoneticPr fontId="1"/>
  </si>
  <si>
    <t>100％以上
120％未満</t>
    <rPh sb="4" eb="6">
      <t>イジョウ</t>
    </rPh>
    <rPh sb="11" eb="13">
      <t>ミマン</t>
    </rPh>
    <phoneticPr fontId="1"/>
  </si>
  <si>
    <t>120％以上
140％未満</t>
    <rPh sb="4" eb="6">
      <t>イジョウ</t>
    </rPh>
    <rPh sb="11" eb="13">
      <t>ミマン</t>
    </rPh>
    <phoneticPr fontId="1"/>
  </si>
  <si>
    <t>140％以上</t>
    <rPh sb="4" eb="6">
      <t>イジョウ</t>
    </rPh>
    <phoneticPr fontId="1"/>
  </si>
  <si>
    <t>10年未満</t>
    <rPh sb="2" eb="3">
      <t>ネン</t>
    </rPh>
    <rPh sb="3" eb="5">
      <t>ミマン</t>
    </rPh>
    <phoneticPr fontId="1"/>
  </si>
  <si>
    <t>10年以上
20年未満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</si>
  <si>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>20年以上</t>
    <rPh sb="2" eb="3">
      <t>ネン</t>
    </rPh>
    <rPh sb="3" eb="5">
      <t>イジョウ</t>
    </rPh>
    <phoneticPr fontId="1"/>
  </si>
  <si>
    <t>1000万円未満</t>
    <rPh sb="4" eb="6">
      <t>マンエン</t>
    </rPh>
    <rPh sb="6" eb="8">
      <t>ミマン</t>
    </rPh>
    <phoneticPr fontId="1"/>
  </si>
  <si>
    <t>1000万円以上
5000万円未満</t>
    <rPh sb="4" eb="6">
      <t>マンエン</t>
    </rPh>
    <rPh sb="6" eb="8">
      <t>イジョウ</t>
    </rPh>
    <rPh sb="13" eb="15">
      <t>マンエン</t>
    </rPh>
    <rPh sb="15" eb="17">
      <t>ミマン</t>
    </rPh>
    <phoneticPr fontId="1"/>
  </si>
  <si>
    <t>円</t>
    <rPh sb="0" eb="1">
      <t>エン</t>
    </rPh>
    <phoneticPr fontId="1"/>
  </si>
  <si>
    <t>％</t>
    <phoneticPr fontId="1"/>
  </si>
  <si>
    <t>年</t>
    <rPh sb="0" eb="1">
      <t>ネン</t>
    </rPh>
    <phoneticPr fontId="1"/>
  </si>
  <si>
    <t>物品の販売
役務の提供</t>
    <rPh sb="0" eb="2">
      <t>ブッピン</t>
    </rPh>
    <rPh sb="3" eb="5">
      <t>ハンバイ</t>
    </rPh>
    <rPh sb="6" eb="8">
      <t>エキム</t>
    </rPh>
    <rPh sb="9" eb="11">
      <t>テイキョウ</t>
    </rPh>
    <phoneticPr fontId="1"/>
  </si>
  <si>
    <t>物品の販売</t>
    <rPh sb="0" eb="2">
      <t>ブッピン</t>
    </rPh>
    <rPh sb="3" eb="5">
      <t>ハンバイ</t>
    </rPh>
    <phoneticPr fontId="1"/>
  </si>
  <si>
    <t>役務の提供</t>
    <rPh sb="0" eb="2">
      <t>エキム</t>
    </rPh>
    <rPh sb="3" eb="5">
      <t>テイキョウ</t>
    </rPh>
    <phoneticPr fontId="1"/>
  </si>
  <si>
    <t>55点未満</t>
    <rPh sb="2" eb="3">
      <t>テン</t>
    </rPh>
    <rPh sb="3" eb="5">
      <t>ミマン</t>
    </rPh>
    <phoneticPr fontId="1"/>
  </si>
  <si>
    <t>55点以上
80点未満</t>
    <rPh sb="2" eb="3">
      <t>テン</t>
    </rPh>
    <rPh sb="3" eb="5">
      <t>イジョウ</t>
    </rPh>
    <rPh sb="8" eb="9">
      <t>テン</t>
    </rPh>
    <rPh sb="9" eb="11">
      <t>ミマン</t>
    </rPh>
    <phoneticPr fontId="1"/>
  </si>
  <si>
    <t>80点以上
90点未満</t>
    <rPh sb="2" eb="3">
      <t>テン</t>
    </rPh>
    <rPh sb="3" eb="5">
      <t>イジョウ</t>
    </rPh>
    <rPh sb="8" eb="9">
      <t>テン</t>
    </rPh>
    <rPh sb="9" eb="11">
      <t>ミマン</t>
    </rPh>
    <phoneticPr fontId="1"/>
  </si>
  <si>
    <t>90点以上</t>
    <rPh sb="2" eb="3">
      <t>テン</t>
    </rPh>
    <rPh sb="3" eb="5">
      <t>イジョウ</t>
    </rPh>
    <phoneticPr fontId="1"/>
  </si>
  <si>
    <t>Ｂ</t>
    <phoneticPr fontId="1"/>
  </si>
  <si>
    <t>Ｃ</t>
    <phoneticPr fontId="1"/>
  </si>
  <si>
    <t>Ｄ</t>
    <phoneticPr fontId="1"/>
  </si>
  <si>
    <t>Ｄ</t>
  </si>
  <si>
    <t>Ｃ</t>
  </si>
  <si>
    <t>Ｂ</t>
  </si>
  <si>
    <t>Ａ</t>
  </si>
  <si>
    <t>Ａ</t>
    <phoneticPr fontId="1"/>
  </si>
  <si>
    <t>物品の販売
役務の提供</t>
    <rPh sb="0" eb="2">
      <t>ブッピン</t>
    </rPh>
    <rPh sb="3" eb="5">
      <t>ハンバイ</t>
    </rPh>
    <rPh sb="6" eb="8">
      <t>エキム</t>
    </rPh>
    <rPh sb="9" eb="11">
      <t>テイキョウ</t>
    </rPh>
    <phoneticPr fontId="1"/>
  </si>
  <si>
    <t>物品の製造</t>
    <rPh sb="0" eb="2">
      <t>ブッピン</t>
    </rPh>
    <rPh sb="3" eb="5">
      <t>セイゾウ</t>
    </rPh>
    <phoneticPr fontId="1"/>
  </si>
  <si>
    <t>付与数値合計</t>
    <rPh sb="0" eb="2">
      <t>フヨ</t>
    </rPh>
    <rPh sb="2" eb="4">
      <t>スウチ</t>
    </rPh>
    <rPh sb="4" eb="6">
      <t>ゴウケイ</t>
    </rPh>
    <phoneticPr fontId="1"/>
  </si>
  <si>
    <t>③流動比率
（流動資産／流動負債）</t>
    <rPh sb="1" eb="3">
      <t>リュウドウ</t>
    </rPh>
    <rPh sb="3" eb="5">
      <t>ヒリツ</t>
    </rPh>
    <rPh sb="7" eb="9">
      <t>リュウドウ</t>
    </rPh>
    <rPh sb="9" eb="11">
      <t>シサン</t>
    </rPh>
    <rPh sb="12" eb="14">
      <t>リュウドウ</t>
    </rPh>
    <rPh sb="14" eb="16">
      <t>フサイ</t>
    </rPh>
    <phoneticPr fontId="1"/>
  </si>
  <si>
    <t>④営業年数
（申請日現在の満年数）</t>
    <rPh sb="1" eb="3">
      <t>エイギョウ</t>
    </rPh>
    <rPh sb="3" eb="5">
      <t>ネンスウ</t>
    </rPh>
    <rPh sb="7" eb="9">
      <t>シンセイ</t>
    </rPh>
    <rPh sb="9" eb="10">
      <t>ビ</t>
    </rPh>
    <rPh sb="10" eb="12">
      <t>ゲンザイ</t>
    </rPh>
    <rPh sb="13" eb="14">
      <t>マン</t>
    </rPh>
    <rPh sb="14" eb="16">
      <t>ネンスウ</t>
    </rPh>
    <phoneticPr fontId="1"/>
  </si>
  <si>
    <t>構築物</t>
    <rPh sb="0" eb="3">
      <t>コウチクブツ</t>
    </rPh>
    <phoneticPr fontId="1"/>
  </si>
  <si>
    <t>工具器具備品</t>
    <rPh sb="0" eb="2">
      <t>コウグ</t>
    </rPh>
    <rPh sb="2" eb="4">
      <t>キグ</t>
    </rPh>
    <rPh sb="4" eb="6">
      <t>ビヒン</t>
    </rPh>
    <phoneticPr fontId="1"/>
  </si>
  <si>
    <t>建設仮勘定</t>
    <rPh sb="0" eb="2">
      <t>ケンセツ</t>
    </rPh>
    <rPh sb="2" eb="5">
      <t>カリカンジョウ</t>
    </rPh>
    <phoneticPr fontId="1"/>
  </si>
  <si>
    <t>②自己資本額の合計</t>
    <rPh sb="1" eb="3">
      <t>ジコ</t>
    </rPh>
    <rPh sb="3" eb="5">
      <t>シホン</t>
    </rPh>
    <rPh sb="5" eb="6">
      <t>ガク</t>
    </rPh>
    <rPh sb="7" eb="9">
      <t>ゴウケイ</t>
    </rPh>
    <phoneticPr fontId="1"/>
  </si>
  <si>
    <t>⑤設備の額
（機械設備等合計）</t>
    <rPh sb="7" eb="9">
      <t>キカイ</t>
    </rPh>
    <rPh sb="9" eb="11">
      <t>セツビ</t>
    </rPh>
    <rPh sb="11" eb="12">
      <t>ナド</t>
    </rPh>
    <rPh sb="12" eb="14">
      <t>ゴウケイ</t>
    </rPh>
    <phoneticPr fontId="1"/>
  </si>
  <si>
    <t>②自己資本額の合計
（純資産合計）</t>
    <rPh sb="11" eb="14">
      <t>ジュンシサン</t>
    </rPh>
    <rPh sb="14" eb="16">
      <t>ゴウケイ</t>
    </rPh>
    <phoneticPr fontId="1"/>
  </si>
  <si>
    <t>①年間平均売上高
（2ヶ年平均営業実績）</t>
    <rPh sb="5" eb="7">
      <t>ウリアゲ</t>
    </rPh>
    <rPh sb="15" eb="17">
      <t>エイギョウ</t>
    </rPh>
    <rPh sb="17" eb="19">
      <t>ジッセキ</t>
    </rPh>
    <phoneticPr fontId="1"/>
  </si>
  <si>
    <t>物品の製造</t>
    <rPh sb="0" eb="2">
      <t>ブッピン</t>
    </rPh>
    <rPh sb="3" eb="5">
      <t>セイゾウ</t>
    </rPh>
    <phoneticPr fontId="1"/>
  </si>
  <si>
    <t>付与点数</t>
    <rPh sb="0" eb="2">
      <t>フヨ</t>
    </rPh>
    <rPh sb="2" eb="4">
      <t>テンスウ</t>
    </rPh>
    <phoneticPr fontId="1"/>
  </si>
  <si>
    <t>等級</t>
    <rPh sb="0" eb="2">
      <t>トウキュウ</t>
    </rPh>
    <phoneticPr fontId="1"/>
  </si>
  <si>
    <t>予定価格の範囲</t>
    <rPh sb="0" eb="2">
      <t>ヨテイ</t>
    </rPh>
    <rPh sb="2" eb="4">
      <t>カカク</t>
    </rPh>
    <rPh sb="5" eb="7">
      <t>ハンイ</t>
    </rPh>
    <phoneticPr fontId="1"/>
  </si>
  <si>
    <t>物品の販売、役務の提供</t>
    <rPh sb="0" eb="2">
      <t>ブッピン</t>
    </rPh>
    <rPh sb="3" eb="5">
      <t>ハンバイ</t>
    </rPh>
    <rPh sb="6" eb="8">
      <t>エキム</t>
    </rPh>
    <rPh sb="9" eb="11">
      <t>テイキョウ</t>
    </rPh>
    <phoneticPr fontId="1"/>
  </si>
  <si>
    <t>400万円未満</t>
    <rPh sb="3" eb="5">
      <t>マンエン</t>
    </rPh>
    <rPh sb="5" eb="7">
      <t>ミマン</t>
    </rPh>
    <phoneticPr fontId="1"/>
  </si>
  <si>
    <t>300万円未満</t>
    <rPh sb="3" eb="5">
      <t>マンエン</t>
    </rPh>
    <rPh sb="5" eb="7">
      <t>ミマン</t>
    </rPh>
    <phoneticPr fontId="1"/>
  </si>
  <si>
    <t>全省庁統一資格審査基準
http://www.chotatujoho.go.jp/va/com/pdf/bekki4.pdf</t>
    <rPh sb="0" eb="3">
      <t>ゼンショウチョウ</t>
    </rPh>
    <rPh sb="3" eb="5">
      <t>トウイツ</t>
    </rPh>
    <rPh sb="5" eb="7">
      <t>シカク</t>
    </rPh>
    <rPh sb="7" eb="9">
      <t>シンサ</t>
    </rPh>
    <rPh sb="9" eb="11">
      <t>キジュン</t>
    </rPh>
    <phoneticPr fontId="1"/>
  </si>
  <si>
    <t>全省庁統一資格による資格の種別等級区分及び予定価格の範囲
（http://www.chotatujoho.go.jp/va/com/pdf/bekki5.pdf）</t>
    <rPh sb="0" eb="3">
      <t>ゼンショウチョウ</t>
    </rPh>
    <rPh sb="3" eb="5">
      <t>トウイツ</t>
    </rPh>
    <rPh sb="5" eb="7">
      <t>シカク</t>
    </rPh>
    <rPh sb="10" eb="12">
      <t>シカク</t>
    </rPh>
    <rPh sb="13" eb="15">
      <t>シュベツ</t>
    </rPh>
    <rPh sb="15" eb="17">
      <t>トウキュウ</t>
    </rPh>
    <rPh sb="17" eb="19">
      <t>クブン</t>
    </rPh>
    <rPh sb="19" eb="20">
      <t>オヨ</t>
    </rPh>
    <rPh sb="21" eb="23">
      <t>ヨテイ</t>
    </rPh>
    <rPh sb="23" eb="25">
      <t>カカク</t>
    </rPh>
    <rPh sb="26" eb="28">
      <t>ハンイ</t>
    </rPh>
    <phoneticPr fontId="1"/>
  </si>
  <si>
    <t>80点以上　90点未満</t>
    <rPh sb="2" eb="3">
      <t>テン</t>
    </rPh>
    <rPh sb="3" eb="5">
      <t>イジョウ</t>
    </rPh>
    <rPh sb="8" eb="9">
      <t>テン</t>
    </rPh>
    <rPh sb="9" eb="11">
      <t>ミマン</t>
    </rPh>
    <phoneticPr fontId="1"/>
  </si>
  <si>
    <t>55点以上　80点未満</t>
    <rPh sb="2" eb="3">
      <t>テン</t>
    </rPh>
    <rPh sb="3" eb="5">
      <t>イジョウ</t>
    </rPh>
    <rPh sb="8" eb="9">
      <t>テン</t>
    </rPh>
    <rPh sb="9" eb="11">
      <t>ミマン</t>
    </rPh>
    <phoneticPr fontId="1"/>
  </si>
  <si>
    <t>直前年度</t>
    <rPh sb="0" eb="2">
      <t>チョクゼン</t>
    </rPh>
    <rPh sb="2" eb="3">
      <t>ネン</t>
    </rPh>
    <rPh sb="3" eb="4">
      <t>ド</t>
    </rPh>
    <phoneticPr fontId="1"/>
  </si>
  <si>
    <t>直前々年度</t>
    <rPh sb="0" eb="1">
      <t>チョク</t>
    </rPh>
    <rPh sb="1" eb="3">
      <t>ゼンゼン</t>
    </rPh>
    <rPh sb="3" eb="5">
      <t>ネンド</t>
    </rPh>
    <phoneticPr fontId="1"/>
  </si>
  <si>
    <t>申請日</t>
    <rPh sb="0" eb="2">
      <t>シンセイ</t>
    </rPh>
    <rPh sb="2" eb="3">
      <t>ビ</t>
    </rPh>
    <phoneticPr fontId="1"/>
  </si>
  <si>
    <t>設立年月日</t>
    <rPh sb="0" eb="2">
      <t>セツリツ</t>
    </rPh>
    <rPh sb="2" eb="5">
      <t>ネンガッピ</t>
    </rPh>
    <phoneticPr fontId="1"/>
  </si>
  <si>
    <t>流動資産</t>
    <rPh sb="0" eb="2">
      <t>リュウドウ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</si>
  <si>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</si>
  <si>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機械装置等</t>
    <rPh sb="0" eb="2">
      <t>キカイ</t>
    </rPh>
    <rPh sb="2" eb="4">
      <t>ソウチ</t>
    </rPh>
    <rPh sb="4" eb="5">
      <t>ナド</t>
    </rPh>
    <phoneticPr fontId="1"/>
  </si>
  <si>
    <t>運搬具類</t>
    <rPh sb="0" eb="2">
      <t>ウンパン</t>
    </rPh>
    <rPh sb="2" eb="3">
      <t>グ</t>
    </rPh>
    <rPh sb="3" eb="4">
      <t>ルイ</t>
    </rPh>
    <phoneticPr fontId="1"/>
  </si>
  <si>
    <t>3,000万円以上</t>
    <rPh sb="5" eb="7">
      <t>マンエン</t>
    </rPh>
    <rPh sb="7" eb="9">
      <t>イジョウ</t>
    </rPh>
    <phoneticPr fontId="1"/>
  </si>
  <si>
    <t>2,000万円以上 3,000万円未満</t>
    <rPh sb="5" eb="7">
      <t>マンエン</t>
    </rPh>
    <rPh sb="7" eb="9">
      <t>イジョウ</t>
    </rPh>
    <rPh sb="15" eb="17">
      <t>マンエン</t>
    </rPh>
    <rPh sb="17" eb="19">
      <t>ミマン</t>
    </rPh>
    <phoneticPr fontId="1"/>
  </si>
  <si>
    <t>400万円以上 2,000万円未満</t>
    <rPh sb="3" eb="5">
      <t>マンエン</t>
    </rPh>
    <rPh sb="5" eb="7">
      <t>イジョウ</t>
    </rPh>
    <rPh sb="13" eb="15">
      <t>マンエン</t>
    </rPh>
    <rPh sb="15" eb="17">
      <t>ミマン</t>
    </rPh>
    <phoneticPr fontId="1"/>
  </si>
  <si>
    <t>1,500万円以上 3,000万円未満</t>
    <rPh sb="5" eb="7">
      <t>マンエン</t>
    </rPh>
    <rPh sb="7" eb="9">
      <t>イジョウ</t>
    </rPh>
    <rPh sb="15" eb="17">
      <t>マンエン</t>
    </rPh>
    <rPh sb="17" eb="19">
      <t>ミマン</t>
    </rPh>
    <phoneticPr fontId="1"/>
  </si>
  <si>
    <t>300万円以上 1,500万円未満</t>
    <rPh sb="3" eb="5">
      <t>マンエン</t>
    </rPh>
    <rPh sb="5" eb="7">
      <t>イジョウ</t>
    </rPh>
    <rPh sb="13" eb="15">
      <t>マンエン</t>
    </rPh>
    <rPh sb="15" eb="17">
      <t>ミマン</t>
    </rPh>
    <phoneticPr fontId="1"/>
  </si>
  <si>
    <t>黄色セルまたは赤枠に経営状況の数字を入力</t>
    <rPh sb="0" eb="2">
      <t>キイロ</t>
    </rPh>
    <rPh sb="7" eb="8">
      <t>アカ</t>
    </rPh>
    <rPh sb="8" eb="9">
      <t>ワク</t>
    </rPh>
    <rPh sb="10" eb="12">
      <t>ケイエイ</t>
    </rPh>
    <rPh sb="12" eb="14">
      <t>ジョウキョウ</t>
    </rPh>
    <rPh sb="15" eb="17">
      <t>スウジ</t>
    </rPh>
    <rPh sb="18" eb="20">
      <t>ニュウリョク</t>
    </rPh>
    <phoneticPr fontId="1"/>
  </si>
  <si>
    <r>
      <t>①年間平均</t>
    </r>
    <r>
      <rPr>
        <sz val="8"/>
        <color theme="1"/>
        <rFont val="HG丸ｺﾞｼｯｸM-PRO"/>
        <family val="3"/>
        <charset val="128"/>
      </rPr>
      <t>（生産・販売）高（前2ヶ年の平均実績高）</t>
    </r>
    <rPh sb="1" eb="3">
      <t>ネンカン</t>
    </rPh>
    <rPh sb="3" eb="5">
      <t>ヘイキン</t>
    </rPh>
    <rPh sb="6" eb="8">
      <t>セイサン</t>
    </rPh>
    <rPh sb="9" eb="11">
      <t>ハンバイ</t>
    </rPh>
    <rPh sb="12" eb="13">
      <t>タカ</t>
    </rPh>
    <rPh sb="14" eb="15">
      <t>ゼン</t>
    </rPh>
    <rPh sb="17" eb="18">
      <t>ネン</t>
    </rPh>
    <rPh sb="19" eb="21">
      <t>ヘイキン</t>
    </rPh>
    <rPh sb="21" eb="23">
      <t>ジッセキ</t>
    </rPh>
    <rPh sb="23" eb="24">
      <t>ダカ</t>
    </rPh>
    <phoneticPr fontId="1"/>
  </si>
  <si>
    <t>円</t>
    <rPh sb="0" eb="1">
      <t>エン</t>
    </rPh>
    <phoneticPr fontId="1"/>
  </si>
  <si>
    <t>等級</t>
    <rPh sb="0" eb="2">
      <t>トウキュウ</t>
    </rPh>
    <phoneticPr fontId="1"/>
  </si>
  <si>
    <t>付与数値</t>
    <rPh sb="0" eb="2">
      <t>フヨ</t>
    </rPh>
    <rPh sb="2" eb="4">
      <t>スウチ</t>
    </rPh>
    <phoneticPr fontId="1"/>
  </si>
  <si>
    <t>○</t>
  </si>
  <si>
    <t>【簡易審査ツール】</t>
    <rPh sb="1" eb="3">
      <t>カンイ</t>
    </rPh>
    <rPh sb="3" eb="5">
      <t>シンサ</t>
    </rPh>
    <phoneticPr fontId="1"/>
  </si>
  <si>
    <t>審査対象
を選択↓</t>
    <rPh sb="0" eb="2">
      <t>シンサ</t>
    </rPh>
    <rPh sb="2" eb="4">
      <t>タイショウ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</si>
</sst>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&quot;点&quot;"/>
    <numFmt numFmtId="177" formatCode="#&quot;点&quot;"/>
    <numFmt numFmtId="178" formatCode="#,##0.00_ ;[Red]\-#,##0.00\ "/>
    <numFmt numFmtId="179" formatCode="0_ "/>
    <numFmt numFmtId="180" formatCode="[$-F800]dddd\,\ mmmm\ dd\,\ yyyy"/>
  </numFmts>
  <fonts count="8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38" fontId="3" fillId="4" borderId="7" xfId="1" applyFont="1" applyFill="1" applyBorder="1" applyAlignment="1" applyProtection="1">
      <alignment vertical="center" wrapText="1"/>
    </xf>
    <xf numFmtId="38" fontId="3" fillId="3" borderId="1" xfId="1" applyFont="1" applyFill="1" applyBorder="1" applyAlignment="1" applyProtection="1">
      <alignment horizontal="center" vertical="center" wrapText="1"/>
    </xf>
    <xf numFmtId="38" fontId="3" fillId="3" borderId="1" xfId="1" applyFont="1" applyFill="1" applyBorder="1" applyAlignment="1" applyProtection="1">
      <alignment vertical="center" shrinkToFi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178" fontId="3" fillId="3" borderId="1" xfId="1" applyNumberFormat="1" applyFont="1" applyFill="1" applyBorder="1" applyAlignment="1" applyProtection="1">
      <alignment vertical="center" shrinkToFit="1"/>
    </xf>
    <xf numFmtId="177" fontId="3" fillId="3" borderId="2" xfId="0" applyNumberFormat="1" applyFont="1" applyFill="1" applyBorder="1" applyAlignment="1" applyProtection="1">
      <alignment horizontal="center" vertical="center" wrapText="1"/>
    </xf>
    <xf numFmtId="38" fontId="3" fillId="2" borderId="1" xfId="1" applyFont="1" applyFill="1" applyBorder="1" applyAlignment="1" applyProtection="1">
      <alignment horizontal="center" vertical="center" wrapText="1"/>
    </xf>
    <xf numFmtId="38" fontId="3" fillId="2" borderId="1" xfId="1" applyFont="1" applyFill="1" applyBorder="1" applyAlignment="1" applyProtection="1">
      <alignment vertical="center" shrinkToFi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8" fontId="3" fillId="2" borderId="1" xfId="1" applyNumberFormat="1" applyFont="1" applyFill="1" applyBorder="1" applyAlignment="1" applyProtection="1">
      <alignment vertical="center" shrinkToFit="1"/>
    </xf>
    <xf numFmtId="38" fontId="3" fillId="3" borderId="1" xfId="1" applyFont="1" applyFill="1" applyBorder="1" applyAlignment="1" applyProtection="1">
      <alignment vertical="center" wrapText="1"/>
    </xf>
    <xf numFmtId="178" fontId="3" fillId="3" borderId="1" xfId="1" applyNumberFormat="1" applyFont="1" applyFill="1" applyBorder="1" applyAlignment="1" applyProtection="1">
      <alignment vertical="center"/>
    </xf>
    <xf numFmtId="38" fontId="3" fillId="2" borderId="1" xfId="1" applyFont="1" applyFill="1" applyBorder="1" applyAlignment="1" applyProtection="1">
      <alignment vertical="center" wrapText="1"/>
    </xf>
    <xf numFmtId="178" fontId="3" fillId="2" borderId="1" xfId="1" applyNumberFormat="1" applyFont="1" applyFill="1" applyBorder="1" applyAlignment="1" applyProtection="1">
      <alignment vertical="center" wrapText="1"/>
    </xf>
    <xf numFmtId="38" fontId="3" fillId="3" borderId="0" xfId="1" applyFont="1" applyFill="1" applyBorder="1" applyAlignment="1" applyProtection="1">
      <alignment horizontal="center" vertical="center" wrapText="1"/>
    </xf>
    <xf numFmtId="38" fontId="3" fillId="3" borderId="0" xfId="1" applyFont="1" applyFill="1" applyBorder="1" applyAlignment="1" applyProtection="1">
      <alignment vertical="center" shrinkToFit="1"/>
    </xf>
    <xf numFmtId="177" fontId="3" fillId="3" borderId="0" xfId="0" applyNumberFormat="1" applyFont="1" applyFill="1" applyBorder="1" applyAlignment="1" applyProtection="1">
      <alignment horizontal="center" vertical="center" wrapText="1"/>
    </xf>
    <xf numFmtId="38" fontId="3" fillId="2" borderId="0" xfId="1" applyFont="1" applyFill="1" applyBorder="1" applyAlignment="1" applyProtection="1">
      <alignment horizontal="center" vertical="center" wrapText="1"/>
    </xf>
    <xf numFmtId="38" fontId="3" fillId="2" borderId="0" xfId="1" applyFont="1" applyFill="1" applyBorder="1" applyAlignment="1" applyProtection="1">
      <alignment vertical="center" shrinkToFit="1"/>
    </xf>
    <xf numFmtId="177" fontId="3" fillId="2" borderId="9" xfId="0" applyNumberFormat="1" applyFont="1" applyFill="1" applyBorder="1" applyAlignment="1" applyProtection="1">
      <alignment horizontal="center" vertical="center" wrapText="1"/>
    </xf>
    <xf numFmtId="177" fontId="3" fillId="2" borderId="0" xfId="0" applyNumberFormat="1" applyFont="1" applyFill="1" applyBorder="1" applyAlignment="1" applyProtection="1">
      <alignment horizontal="center" vertical="center" wrapText="1"/>
    </xf>
    <xf numFmtId="176" fontId="3" fillId="3" borderId="0" xfId="0" applyNumberFormat="1" applyFont="1" applyFill="1" applyBorder="1" applyAlignment="1" applyProtection="1">
      <alignment horizontal="center" vertical="center" wrapText="1"/>
    </xf>
    <xf numFmtId="176" fontId="3" fillId="3" borderId="9" xfId="0" applyNumberFormat="1" applyFont="1" applyFill="1" applyBorder="1" applyAlignment="1" applyProtection="1">
      <alignment horizontal="center" vertical="center" wrapText="1"/>
    </xf>
    <xf numFmtId="176" fontId="3" fillId="2" borderId="0" xfId="0" applyNumberFormat="1" applyFont="1" applyFill="1" applyBorder="1" applyAlignment="1" applyProtection="1">
      <alignment horizontal="center" vertical="center" wrapText="1"/>
    </xf>
    <xf numFmtId="176" fontId="3" fillId="2" borderId="9" xfId="0" applyNumberFormat="1" applyFont="1" applyFill="1" applyBorder="1" applyAlignment="1" applyProtection="1">
      <alignment horizontal="center" vertical="center" wrapText="1"/>
    </xf>
    <xf numFmtId="38" fontId="3" fillId="3" borderId="8" xfId="1" applyFont="1" applyFill="1" applyBorder="1" applyAlignment="1" applyProtection="1">
      <alignment horizontal="center" vertical="center" wrapText="1"/>
    </xf>
    <xf numFmtId="38" fontId="3" fillId="3" borderId="8" xfId="1" applyFont="1" applyFill="1" applyBorder="1" applyAlignment="1" applyProtection="1">
      <alignment vertical="center" shrinkToFit="1"/>
    </xf>
    <xf numFmtId="177" fontId="3" fillId="3" borderId="8" xfId="0" applyNumberFormat="1" applyFont="1" applyFill="1" applyBorder="1" applyAlignment="1" applyProtection="1">
      <alignment horizontal="center" vertical="center" wrapText="1"/>
    </xf>
    <xf numFmtId="176" fontId="3" fillId="3" borderId="8" xfId="0" applyNumberFormat="1" applyFont="1" applyFill="1" applyBorder="1" applyAlignment="1" applyProtection="1">
      <alignment horizontal="center" vertical="center" wrapText="1"/>
    </xf>
    <xf numFmtId="176" fontId="3" fillId="3" borderId="10" xfId="0" applyNumberFormat="1" applyFont="1" applyFill="1" applyBorder="1" applyAlignment="1" applyProtection="1">
      <alignment horizontal="center" vertical="center" wrapText="1"/>
    </xf>
    <xf numFmtId="38" fontId="3" fillId="2" borderId="8" xfId="1" applyFont="1" applyFill="1" applyBorder="1" applyAlignment="1" applyProtection="1">
      <alignment horizontal="center" vertical="center" wrapText="1"/>
    </xf>
    <xf numFmtId="38" fontId="3" fillId="2" borderId="8" xfId="1" applyFont="1" applyFill="1" applyBorder="1" applyAlignment="1" applyProtection="1">
      <alignment vertical="center" shrinkToFit="1"/>
    </xf>
    <xf numFmtId="177" fontId="3" fillId="2" borderId="8" xfId="0" applyNumberFormat="1" applyFont="1" applyFill="1" applyBorder="1" applyAlignment="1" applyProtection="1">
      <alignment horizontal="center" vertical="center" wrapText="1"/>
    </xf>
    <xf numFmtId="176" fontId="3" fillId="2" borderId="8" xfId="0" applyNumberFormat="1" applyFont="1" applyFill="1" applyBorder="1" applyAlignment="1" applyProtection="1">
      <alignment horizontal="center" vertical="center" wrapText="1"/>
    </xf>
    <xf numFmtId="176" fontId="3" fillId="2" borderId="10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38" fontId="3" fillId="0" borderId="0" xfId="1" applyFont="1" applyAlignment="1" applyProtection="1">
      <alignment vertical="center" wrapText="1"/>
    </xf>
    <xf numFmtId="38" fontId="3" fillId="4" borderId="13" xfId="1" applyFont="1" applyFill="1" applyBorder="1" applyAlignment="1" applyProtection="1">
      <alignment horizontal="right" vertical="center"/>
    </xf>
    <xf numFmtId="177" fontId="3" fillId="3" borderId="1" xfId="0" applyNumberFormat="1" applyFont="1" applyFill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38" fontId="3" fillId="0" borderId="19" xfId="1" applyFont="1" applyBorder="1" applyAlignment="1" applyProtection="1">
      <alignment vertical="center" wrapText="1"/>
    </xf>
    <xf numFmtId="177" fontId="3" fillId="0" borderId="19" xfId="0" applyNumberFormat="1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38" fontId="3" fillId="0" borderId="0" xfId="1" applyFont="1" applyBorder="1" applyAlignment="1" applyProtection="1">
      <alignment vertical="center" wrapText="1"/>
    </xf>
    <xf numFmtId="177" fontId="3" fillId="0" borderId="0" xfId="0" applyNumberFormat="1" applyFont="1" applyBorder="1" applyAlignment="1" applyProtection="1">
      <alignment horizontal="center" vertical="center" wrapText="1"/>
    </xf>
    <xf numFmtId="177" fontId="3" fillId="4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 wrapText="1"/>
    </xf>
    <xf numFmtId="38" fontId="3" fillId="4" borderId="0" xfId="1" applyFont="1" applyFill="1" applyBorder="1" applyAlignment="1" applyProtection="1">
      <alignment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vertical="center" wrapText="1"/>
    </xf>
    <xf numFmtId="0" fontId="3" fillId="4" borderId="24" xfId="0" applyFont="1" applyFill="1" applyBorder="1" applyAlignment="1" applyProtection="1">
      <alignment vertical="center" wrapText="1"/>
    </xf>
    <xf numFmtId="38" fontId="3" fillId="4" borderId="24" xfId="1" applyFont="1" applyFill="1" applyBorder="1" applyAlignment="1" applyProtection="1">
      <alignment vertical="center" wrapText="1"/>
    </xf>
    <xf numFmtId="177" fontId="3" fillId="4" borderId="24" xfId="0" applyNumberFormat="1" applyFont="1" applyFill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 wrapText="1"/>
    </xf>
    <xf numFmtId="0" fontId="3" fillId="3" borderId="5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vertical="top"/>
    </xf>
    <xf numFmtId="38" fontId="3" fillId="5" borderId="11" xfId="1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38" fontId="3" fillId="4" borderId="0" xfId="1" applyFont="1" applyFill="1" applyBorder="1" applyAlignment="1" applyProtection="1">
      <alignment vertical="center" wrapText="1"/>
      <protection locked="0"/>
    </xf>
    <xf numFmtId="38" fontId="3" fillId="4" borderId="24" xfId="1" applyFont="1" applyFill="1" applyBorder="1" applyAlignment="1" applyProtection="1">
      <alignment vertical="center" wrapText="1"/>
      <protection locked="0"/>
    </xf>
    <xf numFmtId="179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17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177" fontId="3" fillId="0" borderId="20" xfId="0" applyNumberFormat="1" applyFont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177" fontId="3" fillId="4" borderId="22" xfId="0" applyNumberFormat="1" applyFont="1" applyFill="1" applyBorder="1" applyAlignment="1" applyProtection="1">
      <alignment horizontal="center" vertical="center" wrapText="1"/>
    </xf>
    <xf numFmtId="177" fontId="3" fillId="0" borderId="25" xfId="0" applyNumberFormat="1" applyFont="1" applyBorder="1" applyAlignment="1" applyProtection="1">
      <alignment horizontal="center" vertical="center" wrapText="1"/>
    </xf>
    <xf numFmtId="177" fontId="3" fillId="0" borderId="18" xfId="0" applyNumberFormat="1" applyFont="1" applyBorder="1" applyAlignment="1" applyProtection="1">
      <alignment horizontal="center" vertical="center" wrapText="1"/>
    </xf>
    <xf numFmtId="0" fontId="3" fillId="4" borderId="21" xfId="0" applyFont="1" applyFill="1" applyBorder="1" applyAlignment="1" applyProtection="1">
      <alignment vertical="center" wrapText="1"/>
    </xf>
    <xf numFmtId="0" fontId="3" fillId="4" borderId="21" xfId="0" applyFont="1" applyFill="1" applyBorder="1" applyAlignment="1" applyProtection="1">
      <alignment horizontal="center" vertical="center" wrapText="1"/>
    </xf>
    <xf numFmtId="177" fontId="3" fillId="4" borderId="21" xfId="0" applyNumberFormat="1" applyFont="1" applyFill="1" applyBorder="1" applyAlignment="1" applyProtection="1">
      <alignment horizontal="center" vertical="center" wrapText="1"/>
    </xf>
    <xf numFmtId="177" fontId="3" fillId="0" borderId="23" xfId="0" applyNumberFormat="1" applyFont="1" applyBorder="1" applyAlignment="1" applyProtection="1">
      <alignment horizontal="center" vertical="center" wrapText="1"/>
    </xf>
    <xf numFmtId="179" fontId="5" fillId="3" borderId="12" xfId="0" applyNumberFormat="1" applyFont="1" applyFill="1" applyBorder="1" applyAlignment="1" applyProtection="1">
      <alignment horizontal="center" vertical="center" wrapText="1"/>
    </xf>
    <xf numFmtId="179" fontId="5" fillId="2" borderId="12" xfId="0" applyNumberFormat="1" applyFont="1" applyFill="1" applyBorder="1" applyAlignment="1" applyProtection="1">
      <alignment horizontal="center" vertical="center" wrapText="1"/>
    </xf>
    <xf numFmtId="38" fontId="3" fillId="5" borderId="30" xfId="1" applyFont="1" applyFill="1" applyBorder="1" applyAlignment="1" applyProtection="1">
      <alignment vertical="center" wrapText="1"/>
      <protection locked="0"/>
    </xf>
    <xf numFmtId="38" fontId="3" fillId="5" borderId="31" xfId="1" applyFont="1" applyFill="1" applyBorder="1" applyAlignment="1" applyProtection="1">
      <alignment vertical="center" wrapText="1"/>
      <protection locked="0"/>
    </xf>
    <xf numFmtId="14" fontId="3" fillId="5" borderId="31" xfId="1" applyNumberFormat="1" applyFont="1" applyFill="1" applyBorder="1" applyAlignment="1" applyProtection="1">
      <alignment vertical="center" wrapText="1"/>
      <protection locked="0"/>
    </xf>
    <xf numFmtId="180" fontId="3" fillId="5" borderId="11" xfId="1" applyNumberFormat="1" applyFont="1" applyFill="1" applyBorder="1" applyAlignment="1" applyProtection="1">
      <alignment vertical="center" wrapText="1"/>
      <protection locked="0"/>
    </xf>
    <xf numFmtId="177" fontId="5" fillId="4" borderId="12" xfId="0" applyNumberFormat="1" applyFont="1" applyFill="1" applyBorder="1" applyAlignment="1" applyProtection="1">
      <alignment vertical="center" wrapText="1"/>
    </xf>
    <xf numFmtId="177" fontId="5" fillId="4" borderId="5" xfId="0" applyNumberFormat="1" applyFont="1" applyFill="1" applyBorder="1" applyAlignment="1" applyProtection="1">
      <alignment horizontal="center" vertical="center" wrapText="1"/>
    </xf>
    <xf numFmtId="177" fontId="5" fillId="4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top"/>
    </xf>
    <xf numFmtId="177" fontId="3" fillId="2" borderId="4" xfId="0" applyNumberFormat="1" applyFont="1" applyFill="1" applyBorder="1" applyAlignment="1" applyProtection="1">
      <alignment horizontal="center" vertical="center" wrapText="1"/>
    </xf>
    <xf numFmtId="177" fontId="3" fillId="2" borderId="6" xfId="0" applyNumberFormat="1" applyFont="1" applyFill="1" applyBorder="1" applyAlignment="1" applyProtection="1">
      <alignment horizontal="center" vertical="center" wrapText="1"/>
    </xf>
    <xf numFmtId="177" fontId="3" fillId="3" borderId="16" xfId="0" applyNumberFormat="1" applyFont="1" applyFill="1" applyBorder="1" applyAlignment="1" applyProtection="1">
      <alignment horizontal="center" vertical="center" wrapText="1"/>
    </xf>
    <xf numFmtId="177" fontId="3" fillId="3" borderId="9" xfId="0" applyNumberFormat="1" applyFont="1" applyFill="1" applyBorder="1" applyAlignment="1" applyProtection="1">
      <alignment horizontal="center" vertical="center" wrapText="1"/>
    </xf>
    <xf numFmtId="38" fontId="3" fillId="4" borderId="28" xfId="1" applyFont="1" applyFill="1" applyBorder="1" applyAlignment="1" applyProtection="1">
      <alignment horizontal="right" vertical="center" shrinkToFit="1"/>
      <protection locked="0"/>
    </xf>
    <xf numFmtId="38" fontId="3" fillId="4" borderId="29" xfId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 wrapText="1"/>
    </xf>
    <xf numFmtId="177" fontId="3" fillId="4" borderId="17" xfId="0" applyNumberFormat="1" applyFont="1" applyFill="1" applyBorder="1" applyAlignment="1" applyProtection="1">
      <alignment horizontal="center" vertical="center" wrapText="1"/>
    </xf>
    <xf numFmtId="177" fontId="3" fillId="2" borderId="3" xfId="0" applyNumberFormat="1" applyFont="1" applyFill="1" applyBorder="1" applyAlignment="1" applyProtection="1">
      <alignment horizontal="center" vertical="center" wrapText="1"/>
    </xf>
    <xf numFmtId="177" fontId="3" fillId="3" borderId="1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3" fillId="4" borderId="14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38" fontId="3" fillId="5" borderId="28" xfId="1" applyFont="1" applyFill="1" applyBorder="1" applyAlignment="1" applyProtection="1">
      <alignment horizontal="right" vertical="center" shrinkToFit="1"/>
      <protection locked="0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38" fontId="3" fillId="5" borderId="29" xfId="1" applyFont="1" applyFill="1" applyBorder="1" applyAlignment="1" applyProtection="1">
      <alignment horizontal="center" vertical="center"/>
    </xf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"/>
  <sheetViews>
    <sheetView showGridLines="0" tabSelected="1" zoomScaleNormal="100" zoomScaleSheetLayoutView="100" workbookViewId="0">
      <selection activeCell="I2" sqref="I2"/>
    </sheetView>
  </sheetViews>
  <sheetFormatPr baseColWidth="10" defaultColWidth="9" defaultRowHeight="35.1" customHeight="1" outlineLevelCol="1" x14ac:dyDescent="0.15"/>
  <cols>
    <col min="1" max="1" width="3.625" style="1" customWidth="1"/>
    <col min="2" max="2" width="19.625" style="1" customWidth="1"/>
    <col min="3" max="3" width="10.625" style="1" customWidth="1"/>
    <col min="4" max="4" width="18.625" style="1" customWidth="1"/>
    <col min="5" max="5" width="2.625" style="1" customWidth="1"/>
    <col min="6" max="6" width="18.625" style="48" customWidth="1"/>
    <col min="7" max="7" width="3.375" style="48" bestFit="1" customWidth="1"/>
    <col min="8" max="9" width="9.625" style="46" customWidth="1"/>
    <col min="10" max="11" width="3.625" style="46" customWidth="1"/>
    <col min="12" max="12" width="12.625" style="1" customWidth="1"/>
    <col min="13" max="13" width="12.625" style="1" hidden="1" customWidth="1" outlineLevel="1"/>
    <col min="14" max="14" width="5.625" style="1" customWidth="1" collapsed="1"/>
    <col min="15" max="15" width="12.625" style="1" customWidth="1"/>
    <col min="16" max="16" width="12.625" style="1" hidden="1" customWidth="1" outlineLevel="1"/>
    <col min="17" max="17" width="5.625" style="1" customWidth="1" collapsed="1"/>
    <col min="18" max="18" width="12.625" style="1" customWidth="1"/>
    <col min="19" max="19" width="12.625" style="47" hidden="1" customWidth="1" outlineLevel="1"/>
    <col min="20" max="20" width="5.625" style="1" customWidth="1" collapsed="1"/>
    <col min="21" max="21" width="12.625" style="1" customWidth="1"/>
    <col min="22" max="22" width="12.625" style="1" hidden="1" customWidth="1" outlineLevel="1"/>
    <col min="23" max="23" width="5.625" style="1" customWidth="1" collapsed="1"/>
    <col min="24" max="24" width="12.625" style="1" customWidth="1"/>
    <col min="25" max="25" width="12.625" style="1" hidden="1" customWidth="1" outlineLevel="1"/>
    <col min="26" max="26" width="5.625" style="1" customWidth="1" collapsed="1"/>
    <col min="27" max="27" width="12.625" style="1" customWidth="1"/>
    <col min="28" max="28" width="12.625" style="1" hidden="1" customWidth="1" outlineLevel="1"/>
    <col min="29" max="29" width="5.625" style="1" customWidth="1" collapsed="1"/>
    <col min="30" max="30" width="12.625" style="1" customWidth="1"/>
    <col min="31" max="31" width="12.625" style="1" hidden="1" customWidth="1" outlineLevel="1"/>
    <col min="32" max="32" width="5.625" style="1" customWidth="1" collapsed="1"/>
    <col min="33" max="33" width="12.625" style="1" customWidth="1"/>
    <col min="34" max="34" width="12.625" style="1" hidden="1" customWidth="1" outlineLevel="1"/>
    <col min="35" max="35" width="5.625" style="1" customWidth="1" collapsed="1"/>
    <col min="36" max="36" width="12.625" style="1" customWidth="1"/>
    <col min="37" max="37" width="12.625" style="1" hidden="1" customWidth="1" outlineLevel="1"/>
    <col min="38" max="38" width="5.625" style="1" customWidth="1" collapsed="1"/>
    <col min="39" max="41" width="3.625" style="1" customWidth="1"/>
    <col min="42" max="42" width="20.625" style="1" customWidth="1"/>
    <col min="43" max="43" width="5.625" style="1" customWidth="1"/>
    <col min="44" max="44" width="30.625" style="1" customWidth="1"/>
    <col min="45" max="46" width="3.625" style="1" customWidth="1"/>
    <col min="47" max="16384" width="9" style="1"/>
  </cols>
  <sheetData>
    <row r="1" spans="1:53" ht="15" customHeight="1" x14ac:dyDescent="0.15">
      <c r="A1" s="52"/>
      <c r="B1" s="53"/>
      <c r="C1" s="53"/>
      <c r="D1" s="53"/>
      <c r="E1" s="53"/>
      <c r="F1" s="54"/>
      <c r="G1" s="54"/>
      <c r="H1" s="55"/>
      <c r="I1" s="55"/>
      <c r="J1" s="98"/>
      <c r="K1" s="103"/>
      <c r="L1" s="53"/>
      <c r="M1" s="53"/>
      <c r="N1" s="53"/>
      <c r="O1" s="53"/>
      <c r="P1" s="53"/>
      <c r="Q1" s="53"/>
      <c r="R1" s="53"/>
      <c r="S1" s="56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7"/>
      <c r="AO1" s="52"/>
      <c r="AP1" s="53"/>
      <c r="AQ1" s="53"/>
      <c r="AR1" s="53"/>
      <c r="AS1" s="57"/>
    </row>
    <row r="2" spans="1:53" ht="35.1" customHeight="1" x14ac:dyDescent="0.15">
      <c r="A2" s="58"/>
      <c r="B2" s="121" t="s">
        <v>89</v>
      </c>
      <c r="C2" s="120" t="s">
        <v>90</v>
      </c>
      <c r="D2" s="116" t="s">
        <v>87</v>
      </c>
      <c r="E2" s="114"/>
      <c r="F2" s="115" t="s">
        <v>86</v>
      </c>
      <c r="G2" s="59"/>
      <c r="H2" s="59"/>
      <c r="I2" s="59"/>
      <c r="J2" s="99"/>
      <c r="K2" s="104"/>
      <c r="L2" s="132" t="s">
        <v>66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64"/>
      <c r="AO2" s="58"/>
      <c r="AP2" s="134" t="s">
        <v>67</v>
      </c>
      <c r="AQ2" s="135"/>
      <c r="AR2" s="135"/>
      <c r="AS2" s="64"/>
    </row>
    <row r="3" spans="1:53" ht="35.1" customHeight="1" x14ac:dyDescent="0.15">
      <c r="A3" s="58"/>
      <c r="B3" s="117" t="s">
        <v>0</v>
      </c>
      <c r="C3" s="119" t="s">
        <v>88</v>
      </c>
      <c r="D3" s="93">
        <f>IF(C3="○",$H$7,"")</f>
        <v>22</v>
      </c>
      <c r="E3" s="108"/>
      <c r="F3" s="94" t="str">
        <f>IF(C3="○",VLOOKUP($D3,$M$4:$N$7,2),"")</f>
        <v>Ｄ</v>
      </c>
      <c r="G3" s="59"/>
      <c r="H3" s="59"/>
      <c r="I3" s="59"/>
      <c r="J3" s="99"/>
      <c r="K3" s="104"/>
      <c r="L3" s="144" t="s">
        <v>0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5" t="s">
        <v>32</v>
      </c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64"/>
      <c r="AO3" s="58"/>
      <c r="AP3" s="79"/>
      <c r="AQ3" s="80"/>
      <c r="AR3" s="80"/>
      <c r="AS3" s="64"/>
    </row>
    <row r="4" spans="1:53" ht="35.1" customHeight="1" x14ac:dyDescent="0.15">
      <c r="A4" s="66"/>
      <c r="B4" s="118" t="s">
        <v>33</v>
      </c>
      <c r="C4" s="119" t="s">
        <v>88</v>
      </c>
      <c r="D4" s="95">
        <f>IF(C4="○",$I$7,"")</f>
        <v>28</v>
      </c>
      <c r="E4" s="109"/>
      <c r="F4" s="96" t="str">
        <f>IF(C4="○",VLOOKUP($D4,AB$4:AC$7,2),"")</f>
        <v>Ｄ</v>
      </c>
      <c r="G4" s="75"/>
      <c r="H4" s="75"/>
      <c r="I4" s="75"/>
      <c r="J4" s="100"/>
      <c r="K4" s="105"/>
      <c r="L4" s="3" t="s">
        <v>35</v>
      </c>
      <c r="M4" s="3">
        <v>0</v>
      </c>
      <c r="N4" s="77" t="s">
        <v>41</v>
      </c>
      <c r="O4" s="4"/>
      <c r="P4" s="4"/>
      <c r="Q4" s="4"/>
      <c r="R4" s="4"/>
      <c r="S4" s="5"/>
      <c r="T4" s="4"/>
      <c r="U4" s="4"/>
      <c r="V4" s="4"/>
      <c r="W4" s="4"/>
      <c r="X4" s="4"/>
      <c r="Y4" s="4"/>
      <c r="Z4" s="6"/>
      <c r="AA4" s="7" t="s">
        <v>35</v>
      </c>
      <c r="AB4" s="7">
        <v>0</v>
      </c>
      <c r="AC4" s="78" t="s">
        <v>42</v>
      </c>
      <c r="AD4" s="8"/>
      <c r="AE4" s="8"/>
      <c r="AF4" s="8"/>
      <c r="AG4" s="8"/>
      <c r="AH4" s="8"/>
      <c r="AI4" s="8"/>
      <c r="AJ4" s="8"/>
      <c r="AK4" s="8"/>
      <c r="AL4" s="9"/>
      <c r="AM4" s="64"/>
      <c r="AO4" s="58"/>
      <c r="AP4" s="81" t="s">
        <v>59</v>
      </c>
      <c r="AQ4" s="82"/>
      <c r="AR4" s="83"/>
      <c r="AS4" s="64"/>
    </row>
    <row r="5" spans="1:53" s="10" customFormat="1" ht="35.1" customHeight="1" x14ac:dyDescent="0.15">
      <c r="A5" s="58"/>
      <c r="B5" s="118" t="s">
        <v>34</v>
      </c>
      <c r="C5" s="119" t="s">
        <v>88</v>
      </c>
      <c r="D5" s="95">
        <f>IF(C5="○",$I$7,"")</f>
        <v>28</v>
      </c>
      <c r="E5" s="109"/>
      <c r="F5" s="96" t="str">
        <f>IF(C5="○",VLOOKUP($D5,AB$4:AC$7,2),"")</f>
        <v>Ｄ</v>
      </c>
      <c r="G5" s="59"/>
      <c r="H5" s="59"/>
      <c r="I5" s="59"/>
      <c r="J5" s="99"/>
      <c r="K5" s="104"/>
      <c r="L5" s="3" t="s">
        <v>36</v>
      </c>
      <c r="M5" s="3">
        <v>55</v>
      </c>
      <c r="N5" s="77" t="s">
        <v>40</v>
      </c>
      <c r="O5" s="4"/>
      <c r="P5" s="4"/>
      <c r="Q5" s="4"/>
      <c r="R5" s="4"/>
      <c r="S5" s="5"/>
      <c r="T5" s="4"/>
      <c r="U5" s="4"/>
      <c r="V5" s="4"/>
      <c r="W5" s="4"/>
      <c r="X5" s="4"/>
      <c r="Y5" s="4"/>
      <c r="Z5" s="6"/>
      <c r="AA5" s="7" t="s">
        <v>36</v>
      </c>
      <c r="AB5" s="7">
        <v>55</v>
      </c>
      <c r="AC5" s="78" t="s">
        <v>43</v>
      </c>
      <c r="AD5" s="8"/>
      <c r="AE5" s="8"/>
      <c r="AF5" s="8"/>
      <c r="AG5" s="8"/>
      <c r="AH5" s="8"/>
      <c r="AI5" s="8"/>
      <c r="AJ5" s="8"/>
      <c r="AK5" s="8"/>
      <c r="AL5" s="9"/>
      <c r="AM5" s="64"/>
      <c r="AO5" s="58"/>
      <c r="AP5" s="77" t="s">
        <v>60</v>
      </c>
      <c r="AQ5" s="77" t="s">
        <v>61</v>
      </c>
      <c r="AR5" s="77" t="s">
        <v>62</v>
      </c>
      <c r="AS5" s="64"/>
      <c r="AU5" s="1"/>
      <c r="AV5" s="1"/>
      <c r="AW5" s="1"/>
      <c r="AX5" s="1"/>
      <c r="AY5" s="1"/>
      <c r="AZ5" s="1"/>
      <c r="BA5" s="1"/>
    </row>
    <row r="6" spans="1:53" ht="35.1" customHeight="1" x14ac:dyDescent="0.15">
      <c r="A6" s="58"/>
      <c r="B6" s="59"/>
      <c r="C6" s="2"/>
      <c r="D6" s="2"/>
      <c r="E6" s="2"/>
      <c r="F6" s="2"/>
      <c r="G6" s="2"/>
      <c r="H6" s="50" t="s">
        <v>48</v>
      </c>
      <c r="I6" s="7" t="s">
        <v>47</v>
      </c>
      <c r="J6" s="101"/>
      <c r="K6" s="106"/>
      <c r="L6" s="3" t="s">
        <v>37</v>
      </c>
      <c r="M6" s="3">
        <v>80</v>
      </c>
      <c r="N6" s="77" t="s">
        <v>39</v>
      </c>
      <c r="O6" s="4"/>
      <c r="P6" s="4"/>
      <c r="Q6" s="4"/>
      <c r="R6" s="4"/>
      <c r="S6" s="5"/>
      <c r="T6" s="4"/>
      <c r="U6" s="4"/>
      <c r="V6" s="4"/>
      <c r="W6" s="4"/>
      <c r="X6" s="4"/>
      <c r="Y6" s="4"/>
      <c r="Z6" s="6"/>
      <c r="AA6" s="7" t="s">
        <v>37</v>
      </c>
      <c r="AB6" s="7">
        <v>80</v>
      </c>
      <c r="AC6" s="78" t="s">
        <v>44</v>
      </c>
      <c r="AD6" s="8"/>
      <c r="AE6" s="8"/>
      <c r="AF6" s="8"/>
      <c r="AG6" s="8"/>
      <c r="AH6" s="8"/>
      <c r="AI6" s="8"/>
      <c r="AJ6" s="8"/>
      <c r="AK6" s="8"/>
      <c r="AL6" s="9"/>
      <c r="AM6" s="64"/>
      <c r="AO6" s="66"/>
      <c r="AP6" s="84" t="s">
        <v>38</v>
      </c>
      <c r="AQ6" s="85" t="s">
        <v>45</v>
      </c>
      <c r="AR6" s="84" t="s">
        <v>78</v>
      </c>
      <c r="AS6" s="74"/>
    </row>
    <row r="7" spans="1:53" ht="35.1" customHeight="1" thickBot="1" x14ac:dyDescent="0.2">
      <c r="A7" s="58"/>
      <c r="B7" s="86" t="s">
        <v>83</v>
      </c>
      <c r="C7" s="2"/>
      <c r="D7" s="2"/>
      <c r="E7" s="2"/>
      <c r="F7" s="11"/>
      <c r="G7" s="49" t="s">
        <v>49</v>
      </c>
      <c r="H7" s="14">
        <f>SUM(H8:H16)</f>
        <v>22</v>
      </c>
      <c r="I7" s="19">
        <f>SUM(I8:I16)</f>
        <v>28</v>
      </c>
      <c r="J7" s="101"/>
      <c r="K7" s="106"/>
      <c r="L7" s="3" t="s">
        <v>38</v>
      </c>
      <c r="M7" s="3">
        <v>90</v>
      </c>
      <c r="N7" s="77" t="s">
        <v>46</v>
      </c>
      <c r="O7" s="4"/>
      <c r="P7" s="4"/>
      <c r="Q7" s="4"/>
      <c r="R7" s="4"/>
      <c r="S7" s="5"/>
      <c r="T7" s="4"/>
      <c r="U7" s="4"/>
      <c r="V7" s="4"/>
      <c r="W7" s="4"/>
      <c r="X7" s="4"/>
      <c r="Y7" s="4"/>
      <c r="Z7" s="6"/>
      <c r="AA7" s="7" t="s">
        <v>38</v>
      </c>
      <c r="AB7" s="7">
        <v>90</v>
      </c>
      <c r="AC7" s="78" t="s">
        <v>45</v>
      </c>
      <c r="AD7" s="8"/>
      <c r="AE7" s="8"/>
      <c r="AF7" s="8"/>
      <c r="AG7" s="8"/>
      <c r="AH7" s="8"/>
      <c r="AI7" s="8"/>
      <c r="AJ7" s="8"/>
      <c r="AK7" s="8"/>
      <c r="AL7" s="9"/>
      <c r="AM7" s="64"/>
      <c r="AO7" s="58"/>
      <c r="AP7" s="84" t="s">
        <v>68</v>
      </c>
      <c r="AQ7" s="85" t="s">
        <v>44</v>
      </c>
      <c r="AR7" s="84" t="s">
        <v>79</v>
      </c>
      <c r="AS7" s="64"/>
    </row>
    <row r="8" spans="1:53" ht="35.1" customHeight="1" thickTop="1" thickBot="1" x14ac:dyDescent="0.2">
      <c r="A8" s="58"/>
      <c r="B8" s="137" t="s">
        <v>58</v>
      </c>
      <c r="C8" s="51" t="s">
        <v>70</v>
      </c>
      <c r="D8" s="87"/>
      <c r="E8" s="111" t="s">
        <v>85</v>
      </c>
      <c r="F8" s="126">
        <f>(D8+D9)/2</f>
        <v>0</v>
      </c>
      <c r="G8" s="127" t="s">
        <v>29</v>
      </c>
      <c r="H8" s="124">
        <f>VLOOKUP($F8,M9:N19,2)</f>
        <v>10</v>
      </c>
      <c r="I8" s="122">
        <f>VLOOKUP($F8,AB9:AC19,2)</f>
        <v>15</v>
      </c>
      <c r="J8" s="101"/>
      <c r="K8" s="106"/>
      <c r="L8" s="146" t="s">
        <v>84</v>
      </c>
      <c r="M8" s="146"/>
      <c r="N8" s="146"/>
      <c r="O8" s="146" t="s">
        <v>55</v>
      </c>
      <c r="P8" s="146"/>
      <c r="Q8" s="146"/>
      <c r="R8" s="146" t="s">
        <v>12</v>
      </c>
      <c r="S8" s="146"/>
      <c r="T8" s="146"/>
      <c r="U8" s="146" t="s">
        <v>13</v>
      </c>
      <c r="V8" s="146"/>
      <c r="W8" s="147"/>
      <c r="X8" s="146" t="s">
        <v>14</v>
      </c>
      <c r="Y8" s="146"/>
      <c r="Z8" s="146"/>
      <c r="AA8" s="143" t="s">
        <v>84</v>
      </c>
      <c r="AB8" s="143"/>
      <c r="AC8" s="143"/>
      <c r="AD8" s="143" t="s">
        <v>55</v>
      </c>
      <c r="AE8" s="143"/>
      <c r="AF8" s="143"/>
      <c r="AG8" s="143" t="s">
        <v>12</v>
      </c>
      <c r="AH8" s="143"/>
      <c r="AI8" s="143"/>
      <c r="AJ8" s="143" t="s">
        <v>13</v>
      </c>
      <c r="AK8" s="143"/>
      <c r="AL8" s="143"/>
      <c r="AM8" s="64"/>
      <c r="AO8" s="58"/>
      <c r="AP8" s="84" t="s">
        <v>69</v>
      </c>
      <c r="AQ8" s="85" t="s">
        <v>43</v>
      </c>
      <c r="AR8" s="84" t="s">
        <v>80</v>
      </c>
      <c r="AS8" s="64"/>
    </row>
    <row r="9" spans="1:53" ht="35.1" customHeight="1" thickTop="1" thickBot="1" x14ac:dyDescent="0.2">
      <c r="A9" s="58"/>
      <c r="B9" s="138"/>
      <c r="C9" s="51" t="s">
        <v>71</v>
      </c>
      <c r="D9" s="87"/>
      <c r="E9" s="111" t="s">
        <v>85</v>
      </c>
      <c r="F9" s="126"/>
      <c r="G9" s="127"/>
      <c r="H9" s="131"/>
      <c r="I9" s="130"/>
      <c r="J9" s="101"/>
      <c r="K9" s="106"/>
      <c r="L9" s="12" t="s">
        <v>1</v>
      </c>
      <c r="M9" s="13">
        <v>0</v>
      </c>
      <c r="N9" s="14">
        <v>10</v>
      </c>
      <c r="O9" s="12" t="s">
        <v>15</v>
      </c>
      <c r="P9" s="13">
        <v>0</v>
      </c>
      <c r="Q9" s="14">
        <v>2</v>
      </c>
      <c r="R9" s="12" t="s">
        <v>20</v>
      </c>
      <c r="S9" s="15">
        <v>0</v>
      </c>
      <c r="T9" s="14">
        <v>4</v>
      </c>
      <c r="U9" s="12" t="s">
        <v>24</v>
      </c>
      <c r="V9" s="13">
        <v>0</v>
      </c>
      <c r="W9" s="16">
        <v>3</v>
      </c>
      <c r="X9" s="12" t="s">
        <v>27</v>
      </c>
      <c r="Y9" s="13">
        <v>0</v>
      </c>
      <c r="Z9" s="14">
        <v>3</v>
      </c>
      <c r="AA9" s="17" t="s">
        <v>1</v>
      </c>
      <c r="AB9" s="18">
        <v>0</v>
      </c>
      <c r="AC9" s="19">
        <v>15</v>
      </c>
      <c r="AD9" s="17" t="s">
        <v>15</v>
      </c>
      <c r="AE9" s="18">
        <v>0</v>
      </c>
      <c r="AF9" s="19">
        <v>3</v>
      </c>
      <c r="AG9" s="17" t="s">
        <v>20</v>
      </c>
      <c r="AH9" s="20">
        <v>0</v>
      </c>
      <c r="AI9" s="19">
        <v>4</v>
      </c>
      <c r="AJ9" s="17" t="s">
        <v>24</v>
      </c>
      <c r="AK9" s="18">
        <v>0</v>
      </c>
      <c r="AL9" s="19">
        <v>6</v>
      </c>
      <c r="AM9" s="64"/>
      <c r="AO9" s="58"/>
      <c r="AP9" s="84" t="s">
        <v>35</v>
      </c>
      <c r="AQ9" s="85" t="s">
        <v>42</v>
      </c>
      <c r="AR9" s="84" t="s">
        <v>64</v>
      </c>
      <c r="AS9" s="64"/>
    </row>
    <row r="10" spans="1:53" ht="35.1" customHeight="1" thickTop="1" thickBot="1" x14ac:dyDescent="0.2">
      <c r="A10" s="58"/>
      <c r="B10" s="137" t="s">
        <v>57</v>
      </c>
      <c r="C10" s="141"/>
      <c r="D10" s="142"/>
      <c r="E10" s="142"/>
      <c r="F10" s="140"/>
      <c r="G10" s="148" t="s">
        <v>29</v>
      </c>
      <c r="H10" s="124">
        <f>VLOOKUP($F10,P9:Q13,2)</f>
        <v>2</v>
      </c>
      <c r="I10" s="122">
        <f>VLOOKUP($F10,AE9:AF13,2)</f>
        <v>3</v>
      </c>
      <c r="J10" s="101"/>
      <c r="K10" s="106"/>
      <c r="L10" s="12" t="s">
        <v>4</v>
      </c>
      <c r="M10" s="13">
        <v>25000000</v>
      </c>
      <c r="N10" s="14">
        <v>15</v>
      </c>
      <c r="O10" s="12" t="s">
        <v>16</v>
      </c>
      <c r="P10" s="13">
        <v>1000000</v>
      </c>
      <c r="Q10" s="14">
        <v>4</v>
      </c>
      <c r="R10" s="12" t="s">
        <v>21</v>
      </c>
      <c r="S10" s="15">
        <v>100</v>
      </c>
      <c r="T10" s="14">
        <v>6</v>
      </c>
      <c r="U10" s="12" t="s">
        <v>25</v>
      </c>
      <c r="V10" s="13">
        <v>10</v>
      </c>
      <c r="W10" s="16">
        <v>4</v>
      </c>
      <c r="X10" s="12" t="s">
        <v>28</v>
      </c>
      <c r="Y10" s="13">
        <v>10000000</v>
      </c>
      <c r="Z10" s="14">
        <v>6</v>
      </c>
      <c r="AA10" s="17" t="s">
        <v>4</v>
      </c>
      <c r="AB10" s="18">
        <v>25000000</v>
      </c>
      <c r="AC10" s="19">
        <v>20</v>
      </c>
      <c r="AD10" s="17" t="s">
        <v>16</v>
      </c>
      <c r="AE10" s="18">
        <v>1000000</v>
      </c>
      <c r="AF10" s="19">
        <v>6</v>
      </c>
      <c r="AG10" s="17" t="s">
        <v>21</v>
      </c>
      <c r="AH10" s="20">
        <v>100</v>
      </c>
      <c r="AI10" s="19">
        <v>6</v>
      </c>
      <c r="AJ10" s="17" t="s">
        <v>25</v>
      </c>
      <c r="AK10" s="18">
        <v>10</v>
      </c>
      <c r="AL10" s="19">
        <v>8</v>
      </c>
      <c r="AM10" s="64"/>
      <c r="AO10" s="58"/>
      <c r="AP10" s="75"/>
      <c r="AQ10" s="75"/>
      <c r="AR10" s="59"/>
      <c r="AS10" s="64"/>
    </row>
    <row r="11" spans="1:53" ht="35.1" customHeight="1" thickTop="1" thickBot="1" x14ac:dyDescent="0.2">
      <c r="A11" s="58"/>
      <c r="B11" s="138"/>
      <c r="C11" s="141"/>
      <c r="D11" s="142"/>
      <c r="E11" s="142"/>
      <c r="F11" s="140"/>
      <c r="G11" s="148"/>
      <c r="H11" s="131"/>
      <c r="I11" s="130"/>
      <c r="J11" s="101"/>
      <c r="K11" s="106"/>
      <c r="L11" s="12" t="s">
        <v>2</v>
      </c>
      <c r="M11" s="21">
        <v>50000000</v>
      </c>
      <c r="N11" s="14">
        <v>20</v>
      </c>
      <c r="O11" s="12" t="s">
        <v>17</v>
      </c>
      <c r="P11" s="21">
        <v>10000000</v>
      </c>
      <c r="Q11" s="14">
        <v>6</v>
      </c>
      <c r="R11" s="12" t="s">
        <v>22</v>
      </c>
      <c r="S11" s="22">
        <v>120</v>
      </c>
      <c r="T11" s="14">
        <v>8</v>
      </c>
      <c r="U11" s="12" t="s">
        <v>26</v>
      </c>
      <c r="V11" s="21">
        <v>20</v>
      </c>
      <c r="W11" s="16">
        <v>5</v>
      </c>
      <c r="X11" s="12" t="s">
        <v>2</v>
      </c>
      <c r="Y11" s="21">
        <v>50000000</v>
      </c>
      <c r="Z11" s="14">
        <v>9</v>
      </c>
      <c r="AA11" s="17" t="s">
        <v>2</v>
      </c>
      <c r="AB11" s="23">
        <v>50000000</v>
      </c>
      <c r="AC11" s="19">
        <v>25</v>
      </c>
      <c r="AD11" s="17" t="s">
        <v>17</v>
      </c>
      <c r="AE11" s="23">
        <v>10000000</v>
      </c>
      <c r="AF11" s="19">
        <v>9</v>
      </c>
      <c r="AG11" s="17" t="s">
        <v>22</v>
      </c>
      <c r="AH11" s="24">
        <v>120</v>
      </c>
      <c r="AI11" s="19">
        <v>8</v>
      </c>
      <c r="AJ11" s="17" t="s">
        <v>26</v>
      </c>
      <c r="AK11" s="23">
        <v>20</v>
      </c>
      <c r="AL11" s="19">
        <v>10</v>
      </c>
      <c r="AM11" s="64"/>
      <c r="AO11" s="58"/>
      <c r="AP11" s="88" t="s">
        <v>63</v>
      </c>
      <c r="AQ11" s="89"/>
      <c r="AR11" s="90"/>
      <c r="AS11" s="64"/>
    </row>
    <row r="12" spans="1:53" ht="35.1" customHeight="1" thickTop="1" thickBot="1" x14ac:dyDescent="0.2">
      <c r="A12" s="58"/>
      <c r="B12" s="137" t="s">
        <v>50</v>
      </c>
      <c r="C12" s="51" t="s">
        <v>74</v>
      </c>
      <c r="D12" s="87"/>
      <c r="E12" s="111" t="s">
        <v>85</v>
      </c>
      <c r="F12" s="126">
        <f>IF(ISERROR(D12/D13),0,IF(D12/D13&gt;=10,999,D12/D13*100))</f>
        <v>0</v>
      </c>
      <c r="G12" s="127" t="s">
        <v>30</v>
      </c>
      <c r="H12" s="124">
        <f>VLOOKUP($F12,S9:T12,2)</f>
        <v>4</v>
      </c>
      <c r="I12" s="122">
        <f>VLOOKUP($F12,AH9:AI12,2)</f>
        <v>4</v>
      </c>
      <c r="J12" s="101"/>
      <c r="K12" s="106"/>
      <c r="L12" s="12" t="s">
        <v>3</v>
      </c>
      <c r="M12" s="13">
        <v>100000000</v>
      </c>
      <c r="N12" s="14">
        <v>25</v>
      </c>
      <c r="O12" s="12" t="s">
        <v>18</v>
      </c>
      <c r="P12" s="13">
        <v>100000000</v>
      </c>
      <c r="Q12" s="14">
        <v>8</v>
      </c>
      <c r="R12" s="12" t="s">
        <v>23</v>
      </c>
      <c r="S12" s="15">
        <v>140</v>
      </c>
      <c r="T12" s="14">
        <v>10</v>
      </c>
      <c r="U12" s="25"/>
      <c r="V12" s="26"/>
      <c r="W12" s="27"/>
      <c r="X12" s="12" t="s">
        <v>18</v>
      </c>
      <c r="Y12" s="13">
        <v>100000000</v>
      </c>
      <c r="Z12" s="14">
        <v>12</v>
      </c>
      <c r="AA12" s="17" t="s">
        <v>3</v>
      </c>
      <c r="AB12" s="18">
        <v>100000000</v>
      </c>
      <c r="AC12" s="19">
        <v>30</v>
      </c>
      <c r="AD12" s="17" t="s">
        <v>18</v>
      </c>
      <c r="AE12" s="18">
        <v>100000000</v>
      </c>
      <c r="AF12" s="19">
        <v>12</v>
      </c>
      <c r="AG12" s="17" t="s">
        <v>23</v>
      </c>
      <c r="AH12" s="20">
        <v>140</v>
      </c>
      <c r="AI12" s="19">
        <v>10</v>
      </c>
      <c r="AJ12" s="28"/>
      <c r="AK12" s="29"/>
      <c r="AL12" s="30"/>
      <c r="AM12" s="64"/>
      <c r="AO12" s="58"/>
      <c r="AP12" s="78" t="s">
        <v>60</v>
      </c>
      <c r="AQ12" s="78" t="s">
        <v>61</v>
      </c>
      <c r="AR12" s="78" t="s">
        <v>62</v>
      </c>
      <c r="AS12" s="64"/>
    </row>
    <row r="13" spans="1:53" ht="35.1" customHeight="1" thickTop="1" thickBot="1" x14ac:dyDescent="0.2">
      <c r="A13" s="58"/>
      <c r="B13" s="138"/>
      <c r="C13" s="51" t="s">
        <v>75</v>
      </c>
      <c r="D13" s="87"/>
      <c r="E13" s="111" t="s">
        <v>85</v>
      </c>
      <c r="F13" s="126"/>
      <c r="G13" s="127"/>
      <c r="H13" s="131"/>
      <c r="I13" s="130"/>
      <c r="J13" s="101"/>
      <c r="K13" s="106"/>
      <c r="L13" s="12" t="s">
        <v>5</v>
      </c>
      <c r="M13" s="13">
        <v>250000000</v>
      </c>
      <c r="N13" s="14">
        <v>30</v>
      </c>
      <c r="O13" s="12" t="s">
        <v>19</v>
      </c>
      <c r="P13" s="13">
        <v>1000000000</v>
      </c>
      <c r="Q13" s="14">
        <v>10</v>
      </c>
      <c r="R13" s="25"/>
      <c r="S13" s="26"/>
      <c r="T13" s="27"/>
      <c r="U13" s="25"/>
      <c r="V13" s="26"/>
      <c r="W13" s="27"/>
      <c r="X13" s="12" t="s">
        <v>19</v>
      </c>
      <c r="Y13" s="13">
        <v>1000000000</v>
      </c>
      <c r="Z13" s="14">
        <v>15</v>
      </c>
      <c r="AA13" s="17" t="s">
        <v>5</v>
      </c>
      <c r="AB13" s="18">
        <v>250000000</v>
      </c>
      <c r="AC13" s="19">
        <v>35</v>
      </c>
      <c r="AD13" s="17" t="s">
        <v>19</v>
      </c>
      <c r="AE13" s="18">
        <v>1000000000</v>
      </c>
      <c r="AF13" s="19">
        <v>15</v>
      </c>
      <c r="AG13" s="28"/>
      <c r="AH13" s="29"/>
      <c r="AI13" s="31"/>
      <c r="AJ13" s="28"/>
      <c r="AK13" s="29"/>
      <c r="AL13" s="30"/>
      <c r="AM13" s="64"/>
      <c r="AO13" s="58"/>
      <c r="AP13" s="84" t="s">
        <v>38</v>
      </c>
      <c r="AQ13" s="85" t="s">
        <v>45</v>
      </c>
      <c r="AR13" s="84" t="s">
        <v>78</v>
      </c>
      <c r="AS13" s="64"/>
    </row>
    <row r="14" spans="1:53" ht="35.1" customHeight="1" thickTop="1" thickBot="1" x14ac:dyDescent="0.2">
      <c r="A14" s="58"/>
      <c r="B14" s="137" t="s">
        <v>51</v>
      </c>
      <c r="C14" s="51" t="s">
        <v>72</v>
      </c>
      <c r="D14" s="113"/>
      <c r="E14" s="112"/>
      <c r="F14" s="126">
        <f>DATEDIF(D15,D14,"ｙ")</f>
        <v>0</v>
      </c>
      <c r="G14" s="127" t="s">
        <v>31</v>
      </c>
      <c r="H14" s="124">
        <f>VLOOKUP($F14,V9:W11,2)</f>
        <v>3</v>
      </c>
      <c r="I14" s="122">
        <f>VLOOKUP($F14,AK9:AL11,2)</f>
        <v>6</v>
      </c>
      <c r="J14" s="101"/>
      <c r="K14" s="106"/>
      <c r="L14" s="12" t="s">
        <v>6</v>
      </c>
      <c r="M14" s="13">
        <v>500000000</v>
      </c>
      <c r="N14" s="14">
        <v>35</v>
      </c>
      <c r="O14" s="25"/>
      <c r="P14" s="26"/>
      <c r="Q14" s="27"/>
      <c r="R14" s="25"/>
      <c r="S14" s="26"/>
      <c r="T14" s="32"/>
      <c r="U14" s="25"/>
      <c r="V14" s="26"/>
      <c r="W14" s="32"/>
      <c r="X14" s="25"/>
      <c r="Y14" s="26"/>
      <c r="Z14" s="33"/>
      <c r="AA14" s="17" t="s">
        <v>6</v>
      </c>
      <c r="AB14" s="18">
        <v>500000000</v>
      </c>
      <c r="AC14" s="19">
        <v>40</v>
      </c>
      <c r="AD14" s="28"/>
      <c r="AE14" s="29"/>
      <c r="AF14" s="31"/>
      <c r="AG14" s="28"/>
      <c r="AH14" s="29"/>
      <c r="AI14" s="34"/>
      <c r="AJ14" s="28"/>
      <c r="AK14" s="29"/>
      <c r="AL14" s="35"/>
      <c r="AM14" s="64"/>
      <c r="AO14" s="58"/>
      <c r="AP14" s="84" t="s">
        <v>68</v>
      </c>
      <c r="AQ14" s="85" t="s">
        <v>44</v>
      </c>
      <c r="AR14" s="84" t="s">
        <v>81</v>
      </c>
      <c r="AS14" s="64"/>
    </row>
    <row r="15" spans="1:53" ht="35.1" customHeight="1" thickTop="1" thickBot="1" x14ac:dyDescent="0.2">
      <c r="A15" s="58"/>
      <c r="B15" s="138"/>
      <c r="C15" s="51" t="s">
        <v>73</v>
      </c>
      <c r="D15" s="113"/>
      <c r="E15" s="112"/>
      <c r="F15" s="126"/>
      <c r="G15" s="127"/>
      <c r="H15" s="125"/>
      <c r="I15" s="123"/>
      <c r="J15" s="101"/>
      <c r="K15" s="106"/>
      <c r="L15" s="12" t="s">
        <v>7</v>
      </c>
      <c r="M15" s="13">
        <v>1000000000</v>
      </c>
      <c r="N15" s="14">
        <v>40</v>
      </c>
      <c r="O15" s="25"/>
      <c r="P15" s="26"/>
      <c r="Q15" s="27"/>
      <c r="R15" s="25"/>
      <c r="S15" s="26"/>
      <c r="T15" s="32"/>
      <c r="U15" s="25"/>
      <c r="V15" s="26"/>
      <c r="W15" s="32"/>
      <c r="X15" s="25"/>
      <c r="Y15" s="26"/>
      <c r="Z15" s="33"/>
      <c r="AA15" s="17" t="s">
        <v>7</v>
      </c>
      <c r="AB15" s="18">
        <v>1000000000</v>
      </c>
      <c r="AC15" s="19">
        <v>45</v>
      </c>
      <c r="AD15" s="28"/>
      <c r="AE15" s="29"/>
      <c r="AF15" s="31"/>
      <c r="AG15" s="28"/>
      <c r="AH15" s="29"/>
      <c r="AI15" s="34"/>
      <c r="AJ15" s="28"/>
      <c r="AK15" s="29"/>
      <c r="AL15" s="35"/>
      <c r="AM15" s="64"/>
      <c r="AO15" s="58"/>
      <c r="AP15" s="84" t="s">
        <v>69</v>
      </c>
      <c r="AQ15" s="85" t="s">
        <v>43</v>
      </c>
      <c r="AR15" s="84" t="s">
        <v>82</v>
      </c>
      <c r="AS15" s="64"/>
    </row>
    <row r="16" spans="1:53" ht="35.1" customHeight="1" thickTop="1" thickBot="1" x14ac:dyDescent="0.2">
      <c r="A16" s="58"/>
      <c r="B16" s="137" t="s">
        <v>56</v>
      </c>
      <c r="C16" s="51" t="s">
        <v>76</v>
      </c>
      <c r="D16" s="87"/>
      <c r="E16" s="111" t="s">
        <v>85</v>
      </c>
      <c r="F16" s="126">
        <f>SUM(D16:D20)</f>
        <v>0</v>
      </c>
      <c r="G16" s="127" t="s">
        <v>29</v>
      </c>
      <c r="H16" s="128">
        <f>VLOOKUP($F16,Y9:Z13,2)</f>
        <v>3</v>
      </c>
      <c r="I16" s="129"/>
      <c r="J16" s="101"/>
      <c r="K16" s="106"/>
      <c r="L16" s="12" t="s">
        <v>8</v>
      </c>
      <c r="M16" s="13">
        <v>2500000000</v>
      </c>
      <c r="N16" s="14">
        <v>45</v>
      </c>
      <c r="O16" s="25"/>
      <c r="P16" s="26"/>
      <c r="Q16" s="27"/>
      <c r="R16" s="25"/>
      <c r="S16" s="26"/>
      <c r="T16" s="32"/>
      <c r="U16" s="25"/>
      <c r="V16" s="26"/>
      <c r="W16" s="32"/>
      <c r="X16" s="25"/>
      <c r="Y16" s="26"/>
      <c r="Z16" s="33"/>
      <c r="AA16" s="17" t="s">
        <v>8</v>
      </c>
      <c r="AB16" s="18">
        <v>2500000000</v>
      </c>
      <c r="AC16" s="19">
        <v>50</v>
      </c>
      <c r="AD16" s="28"/>
      <c r="AE16" s="29"/>
      <c r="AF16" s="31"/>
      <c r="AG16" s="28"/>
      <c r="AH16" s="29"/>
      <c r="AI16" s="34"/>
      <c r="AJ16" s="28"/>
      <c r="AK16" s="29"/>
      <c r="AL16" s="35"/>
      <c r="AM16" s="64"/>
      <c r="AO16" s="58"/>
      <c r="AP16" s="84" t="s">
        <v>35</v>
      </c>
      <c r="AQ16" s="85" t="s">
        <v>42</v>
      </c>
      <c r="AR16" s="84" t="s">
        <v>65</v>
      </c>
      <c r="AS16" s="64"/>
    </row>
    <row r="17" spans="1:45" ht="35.1" customHeight="1" thickTop="1" thickBot="1" x14ac:dyDescent="0.2">
      <c r="A17" s="58"/>
      <c r="B17" s="139"/>
      <c r="C17" s="76" t="s">
        <v>77</v>
      </c>
      <c r="D17" s="87"/>
      <c r="E17" s="111" t="s">
        <v>85</v>
      </c>
      <c r="F17" s="126"/>
      <c r="G17" s="127"/>
      <c r="H17" s="128"/>
      <c r="I17" s="129"/>
      <c r="J17" s="101"/>
      <c r="K17" s="106"/>
      <c r="L17" s="12" t="s">
        <v>9</v>
      </c>
      <c r="M17" s="13">
        <v>5000000000</v>
      </c>
      <c r="N17" s="14">
        <v>50</v>
      </c>
      <c r="O17" s="25"/>
      <c r="P17" s="26"/>
      <c r="Q17" s="27"/>
      <c r="R17" s="25"/>
      <c r="S17" s="26"/>
      <c r="T17" s="32"/>
      <c r="U17" s="25"/>
      <c r="V17" s="26"/>
      <c r="W17" s="32"/>
      <c r="X17" s="25"/>
      <c r="Y17" s="26"/>
      <c r="Z17" s="33"/>
      <c r="AA17" s="17" t="s">
        <v>9</v>
      </c>
      <c r="AB17" s="18">
        <v>5000000000</v>
      </c>
      <c r="AC17" s="19">
        <v>55</v>
      </c>
      <c r="AD17" s="28"/>
      <c r="AE17" s="29"/>
      <c r="AF17" s="31"/>
      <c r="AG17" s="28"/>
      <c r="AH17" s="29"/>
      <c r="AI17" s="34"/>
      <c r="AJ17" s="28"/>
      <c r="AK17" s="29"/>
      <c r="AL17" s="35"/>
      <c r="AM17" s="64"/>
      <c r="AO17" s="67"/>
      <c r="AP17" s="71"/>
      <c r="AQ17" s="71"/>
      <c r="AR17" s="71"/>
      <c r="AS17" s="73"/>
    </row>
    <row r="18" spans="1:45" ht="35.1" customHeight="1" thickBot="1" x14ac:dyDescent="0.2">
      <c r="A18" s="58"/>
      <c r="B18" s="139"/>
      <c r="C18" s="51" t="s">
        <v>52</v>
      </c>
      <c r="D18" s="87"/>
      <c r="E18" s="110" t="s">
        <v>85</v>
      </c>
      <c r="F18" s="65"/>
      <c r="G18" s="65"/>
      <c r="H18" s="62"/>
      <c r="I18" s="62"/>
      <c r="J18" s="101"/>
      <c r="K18" s="106"/>
      <c r="L18" s="12" t="s">
        <v>10</v>
      </c>
      <c r="M18" s="13">
        <v>10000000000</v>
      </c>
      <c r="N18" s="14">
        <v>55</v>
      </c>
      <c r="O18" s="25"/>
      <c r="P18" s="26"/>
      <c r="Q18" s="27"/>
      <c r="R18" s="25"/>
      <c r="S18" s="26"/>
      <c r="T18" s="32"/>
      <c r="U18" s="25"/>
      <c r="V18" s="26"/>
      <c r="W18" s="32"/>
      <c r="X18" s="25"/>
      <c r="Y18" s="26"/>
      <c r="Z18" s="33"/>
      <c r="AA18" s="17" t="s">
        <v>10</v>
      </c>
      <c r="AB18" s="18">
        <v>10000000000</v>
      </c>
      <c r="AC18" s="19">
        <v>60</v>
      </c>
      <c r="AD18" s="28"/>
      <c r="AE18" s="29"/>
      <c r="AF18" s="31"/>
      <c r="AG18" s="28"/>
      <c r="AH18" s="29"/>
      <c r="AI18" s="34"/>
      <c r="AJ18" s="28"/>
      <c r="AK18" s="29"/>
      <c r="AL18" s="35"/>
      <c r="AM18" s="64"/>
      <c r="AO18" s="53"/>
      <c r="AP18" s="136"/>
      <c r="AQ18" s="136"/>
      <c r="AR18" s="136"/>
      <c r="AS18" s="53"/>
    </row>
    <row r="19" spans="1:45" ht="35.1" customHeight="1" thickBot="1" x14ac:dyDescent="0.2">
      <c r="A19" s="58"/>
      <c r="B19" s="139"/>
      <c r="C19" s="76" t="s">
        <v>53</v>
      </c>
      <c r="D19" s="87"/>
      <c r="E19" s="110" t="s">
        <v>85</v>
      </c>
      <c r="F19" s="91"/>
      <c r="G19" s="65"/>
      <c r="H19" s="62"/>
      <c r="I19" s="62"/>
      <c r="J19" s="101"/>
      <c r="K19" s="106"/>
      <c r="L19" s="12" t="s">
        <v>11</v>
      </c>
      <c r="M19" s="13">
        <v>20000000000</v>
      </c>
      <c r="N19" s="14">
        <v>60</v>
      </c>
      <c r="O19" s="36"/>
      <c r="P19" s="37"/>
      <c r="Q19" s="38"/>
      <c r="R19" s="36"/>
      <c r="S19" s="37"/>
      <c r="T19" s="39"/>
      <c r="U19" s="36"/>
      <c r="V19" s="37"/>
      <c r="W19" s="39"/>
      <c r="X19" s="36"/>
      <c r="Y19" s="37"/>
      <c r="Z19" s="40"/>
      <c r="AA19" s="17" t="s">
        <v>11</v>
      </c>
      <c r="AB19" s="18">
        <v>20000000000</v>
      </c>
      <c r="AC19" s="19">
        <v>65</v>
      </c>
      <c r="AD19" s="41"/>
      <c r="AE19" s="42"/>
      <c r="AF19" s="43"/>
      <c r="AG19" s="41"/>
      <c r="AH19" s="42"/>
      <c r="AI19" s="44"/>
      <c r="AJ19" s="41"/>
      <c r="AK19" s="42"/>
      <c r="AL19" s="45"/>
      <c r="AM19" s="64"/>
      <c r="AO19" s="59"/>
      <c r="AP19" s="97"/>
      <c r="AQ19" s="97"/>
      <c r="AR19" s="97"/>
      <c r="AS19" s="59"/>
    </row>
    <row r="20" spans="1:45" ht="35.1" customHeight="1" thickBot="1" x14ac:dyDescent="0.2">
      <c r="A20" s="58"/>
      <c r="B20" s="138"/>
      <c r="C20" s="76" t="s">
        <v>54</v>
      </c>
      <c r="D20" s="87"/>
      <c r="E20" s="110" t="s">
        <v>85</v>
      </c>
      <c r="F20" s="91"/>
      <c r="G20" s="65"/>
      <c r="H20" s="62"/>
      <c r="I20" s="62"/>
      <c r="J20" s="101"/>
      <c r="K20" s="106"/>
      <c r="L20" s="59"/>
      <c r="M20" s="59"/>
      <c r="N20" s="59"/>
      <c r="O20" s="59"/>
      <c r="P20" s="59"/>
      <c r="Q20" s="59"/>
      <c r="R20" s="59"/>
      <c r="S20" s="63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64"/>
    </row>
    <row r="21" spans="1:45" ht="15" customHeight="1" thickBot="1" x14ac:dyDescent="0.2">
      <c r="A21" s="67"/>
      <c r="B21" s="68"/>
      <c r="C21" s="68"/>
      <c r="D21" s="68"/>
      <c r="E21" s="68"/>
      <c r="F21" s="92"/>
      <c r="G21" s="69"/>
      <c r="H21" s="70"/>
      <c r="I21" s="70"/>
      <c r="J21" s="102"/>
      <c r="K21" s="107"/>
      <c r="L21" s="71"/>
      <c r="M21" s="71"/>
      <c r="N21" s="71"/>
      <c r="O21" s="71"/>
      <c r="P21" s="71"/>
      <c r="Q21" s="71"/>
      <c r="R21" s="71"/>
      <c r="S21" s="72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3"/>
    </row>
    <row r="22" spans="1:45" ht="35.1" customHeight="1" x14ac:dyDescent="0.15">
      <c r="B22" s="2"/>
      <c r="C22" s="2"/>
      <c r="D22" s="2"/>
      <c r="E22" s="2"/>
      <c r="F22" s="91"/>
      <c r="G22" s="65"/>
      <c r="H22" s="62"/>
      <c r="I22" s="62"/>
    </row>
    <row r="23" spans="1:45" ht="35.1" customHeight="1" x14ac:dyDescent="0.15">
      <c r="B23" s="2"/>
      <c r="C23" s="2"/>
      <c r="D23" s="2"/>
      <c r="E23" s="2"/>
      <c r="F23" s="91"/>
      <c r="G23" s="65"/>
      <c r="H23" s="62"/>
      <c r="I23" s="62"/>
      <c r="J23" s="61"/>
      <c r="K23" s="61"/>
      <c r="L23" s="59"/>
    </row>
    <row r="24" spans="1:45" ht="35.1" customHeight="1" x14ac:dyDescent="0.15">
      <c r="B24" s="2"/>
      <c r="C24" s="2"/>
      <c r="D24" s="2"/>
      <c r="E24" s="2"/>
      <c r="F24" s="65"/>
      <c r="G24" s="65"/>
      <c r="H24" s="62"/>
      <c r="I24" s="62"/>
      <c r="J24" s="61"/>
      <c r="K24" s="61"/>
      <c r="L24" s="59"/>
    </row>
    <row r="25" spans="1:45" ht="35.1" customHeight="1" x14ac:dyDescent="0.15">
      <c r="B25" s="59"/>
      <c r="C25" s="59"/>
      <c r="D25" s="59"/>
      <c r="E25" s="59"/>
      <c r="F25" s="60"/>
      <c r="G25" s="60"/>
      <c r="H25" s="61"/>
      <c r="I25" s="61"/>
      <c r="J25" s="61"/>
      <c r="K25" s="61"/>
      <c r="L25" s="59"/>
    </row>
    <row r="26" spans="1:45" ht="35.1" customHeight="1" x14ac:dyDescent="0.15">
      <c r="B26" s="59"/>
      <c r="C26" s="59"/>
      <c r="D26" s="59"/>
      <c r="E26" s="59"/>
      <c r="F26" s="60"/>
      <c r="G26" s="60"/>
      <c r="H26" s="61"/>
      <c r="I26" s="61"/>
      <c r="J26" s="61"/>
      <c r="K26" s="61"/>
      <c r="L26" s="59"/>
    </row>
  </sheetData>
  <sortState ref="AP5:AQ7">
    <sortCondition ref="AQ5:AQ7"/>
  </sortState>
  <mergeCells count="40">
    <mergeCell ref="G10:G11"/>
    <mergeCell ref="F8:F9"/>
    <mergeCell ref="G8:G9"/>
    <mergeCell ref="H8:H9"/>
    <mergeCell ref="AA3:AL3"/>
    <mergeCell ref="L8:N8"/>
    <mergeCell ref="O8:Q8"/>
    <mergeCell ref="R8:T8"/>
    <mergeCell ref="U8:W8"/>
    <mergeCell ref="X8:Z8"/>
    <mergeCell ref="AA8:AC8"/>
    <mergeCell ref="AD8:AF8"/>
    <mergeCell ref="AG8:AI8"/>
    <mergeCell ref="L2:AL2"/>
    <mergeCell ref="AP2:AR2"/>
    <mergeCell ref="AP18:AR18"/>
    <mergeCell ref="B10:B11"/>
    <mergeCell ref="B12:B13"/>
    <mergeCell ref="B14:B15"/>
    <mergeCell ref="F14:F15"/>
    <mergeCell ref="G14:G15"/>
    <mergeCell ref="F12:F13"/>
    <mergeCell ref="B8:B9"/>
    <mergeCell ref="B16:B20"/>
    <mergeCell ref="G12:G13"/>
    <mergeCell ref="F10:F11"/>
    <mergeCell ref="C10:E11"/>
    <mergeCell ref="AJ8:AL8"/>
    <mergeCell ref="L3:Z3"/>
    <mergeCell ref="I8:I9"/>
    <mergeCell ref="H10:H11"/>
    <mergeCell ref="I10:I11"/>
    <mergeCell ref="I12:I13"/>
    <mergeCell ref="H12:H13"/>
    <mergeCell ref="I14:I15"/>
    <mergeCell ref="H14:H15"/>
    <mergeCell ref="F16:F17"/>
    <mergeCell ref="G16:G17"/>
    <mergeCell ref="H16:H17"/>
    <mergeCell ref="I16:I17"/>
  </mergeCells>
  <phoneticPr fontId="1"/>
  <dataValidations count="1">
    <dataValidation type="list" allowBlank="1" showInputMessage="1" showErrorMessage="1" sqref="C3:C5">
      <formula1>"　,○"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6" orientation="landscape" r:id="rId1"/>
  <rowBreaks count="1" manualBreakCount="1">
    <brk id="21" max="37" man="1"/>
  </rowBreaks>
  <colBreaks count="1" manualBreakCount="1">
    <brk id="10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競争参加資格【簡易審査ツール】</vt:lpstr>
      <vt:lpstr>競争参加資格【簡易審査ツール】!Zone_d_impression</vt:lpstr>
    </vt:vector>
  </TitlesOfParts>
  <Company>JICA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JICA</dc:creator>
  <cp:lastModifiedBy>JICA</cp:lastModifiedBy>
  <cp:lastPrinted>2017-07-24T01:22:47Z</cp:lastPrinted>
  <dcterms:created xsi:type="dcterms:W3CDTF">2016-02-29T08:22:43Z</dcterms:created>
  <dcterms:modified xsi:type="dcterms:W3CDTF">2021-06-07T09:32:25Z</dcterms:modified>
</cp:coreProperties>
</file>