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32005\Desktop\在外への送付\"/>
    </mc:Choice>
  </mc:AlternateContent>
  <bookViews>
    <workbookView xWindow="0" yWindow="0" windowWidth="19200" windowHeight="8450" activeTab="1"/>
  </bookViews>
  <sheets>
    <sheet name="ABE・SDGs FY2021" sheetId="3" r:id="rId1"/>
    <sheet name="Graduate School Code" sheetId="5" r:id="rId2"/>
    <sheet name="List" sheetId="4" r:id="rId3"/>
  </sheets>
  <definedNames>
    <definedName name="_xlnm._FilterDatabase" localSheetId="1" hidden="1">'Graduate School Code'!$A$1:$H$535</definedName>
    <definedName name="Day">List!$A$2:$A$32</definedName>
    <definedName name="Education_Level">List!$L$2:$L$5</definedName>
    <definedName name="English">List!$P$2:$P$5</definedName>
    <definedName name="Full_Part">List!$N$2:$N$3</definedName>
    <definedName name="Item_number">#REF!</definedName>
    <definedName name="Month">List!$B$2:$B$13</definedName>
    <definedName name="month2">List!$R$2:$R$8</definedName>
    <definedName name="month3">List!$S$2:$S$13</definedName>
    <definedName name="Months">List!$C$2:$C$13</definedName>
    <definedName name="_xlnm.Print_Area" localSheetId="0">'ABE・SDGs FY2021'!$B$1:$AI$455</definedName>
    <definedName name="Relationship">List!$K$2:$K$13</definedName>
    <definedName name="School_Code">#REF!</definedName>
    <definedName name="Sex">List!$G$2:$G$3</definedName>
    <definedName name="Type">List!$O$2:$O$5</definedName>
    <definedName name="Type_of_Organization">List!$J$2:$J$11</definedName>
    <definedName name="Year_1">List!$D$2:$D$49</definedName>
    <definedName name="Year_2">List!$E$2:$E$17</definedName>
    <definedName name="Year_3">List!$F$2:$F$4</definedName>
    <definedName name="year4">List!$Q$2:$Q$3</definedName>
    <definedName name="Yes_No">List!$M$2:$M$3</definedName>
    <definedName name="yes_no2">List!$M$2:$M$4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0" i="3" l="1"/>
  <c r="S126" i="3" l="1"/>
  <c r="T247" i="3" l="1"/>
  <c r="H64" i="3" l="1"/>
  <c r="H2" i="5" l="1"/>
  <c r="G2" i="5"/>
  <c r="F2" i="5"/>
  <c r="E2" i="5"/>
  <c r="H280" i="5"/>
  <c r="H279" i="5"/>
  <c r="G282" i="5"/>
  <c r="G281" i="5"/>
  <c r="G280" i="5"/>
  <c r="G279" i="5"/>
  <c r="G295" i="5"/>
  <c r="E270" i="5"/>
  <c r="F270" i="5"/>
  <c r="G270" i="5"/>
  <c r="H270" i="5"/>
  <c r="E271" i="5"/>
  <c r="F271" i="5"/>
  <c r="G271" i="5"/>
  <c r="H271" i="5"/>
  <c r="E272" i="5"/>
  <c r="F272" i="5"/>
  <c r="G272" i="5"/>
  <c r="H272" i="5"/>
  <c r="E273" i="5"/>
  <c r="F273" i="5"/>
  <c r="G273" i="5"/>
  <c r="H273" i="5"/>
  <c r="E274" i="5"/>
  <c r="F274" i="5"/>
  <c r="G274" i="5"/>
  <c r="H274" i="5"/>
  <c r="E275" i="5"/>
  <c r="F275" i="5"/>
  <c r="G275" i="5"/>
  <c r="H275" i="5"/>
  <c r="E276" i="5"/>
  <c r="F276" i="5"/>
  <c r="G276" i="5"/>
  <c r="H276" i="5"/>
  <c r="E277" i="5"/>
  <c r="F277" i="5"/>
  <c r="G277" i="5"/>
  <c r="H277" i="5"/>
  <c r="E278" i="5"/>
  <c r="F278" i="5"/>
  <c r="G278" i="5"/>
  <c r="H278" i="5"/>
  <c r="E279" i="5"/>
  <c r="F279" i="5"/>
  <c r="E280" i="5"/>
  <c r="F280" i="5"/>
  <c r="E281" i="5"/>
  <c r="F281" i="5"/>
  <c r="H281" i="5"/>
  <c r="E282" i="5"/>
  <c r="F282" i="5"/>
  <c r="H282" i="5"/>
  <c r="E283" i="5"/>
  <c r="F283" i="5"/>
  <c r="G283" i="5"/>
  <c r="H283" i="5"/>
  <c r="E284" i="5"/>
  <c r="F284" i="5"/>
  <c r="G284" i="5"/>
  <c r="H284" i="5"/>
  <c r="E285" i="5"/>
  <c r="F285" i="5"/>
  <c r="G285" i="5"/>
  <c r="H285" i="5"/>
  <c r="E286" i="5"/>
  <c r="F286" i="5"/>
  <c r="G286" i="5"/>
  <c r="H286" i="5"/>
  <c r="E287" i="5"/>
  <c r="F287" i="5"/>
  <c r="G287" i="5"/>
  <c r="H287" i="5"/>
  <c r="E288" i="5"/>
  <c r="F288" i="5"/>
  <c r="G288" i="5"/>
  <c r="H288" i="5"/>
  <c r="E289" i="5"/>
  <c r="F289" i="5"/>
  <c r="G289" i="5"/>
  <c r="H289" i="5"/>
  <c r="E290" i="5"/>
  <c r="F290" i="5"/>
  <c r="G290" i="5"/>
  <c r="H290" i="5"/>
  <c r="E291" i="5"/>
  <c r="F291" i="5"/>
  <c r="G291" i="5"/>
  <c r="H291" i="5"/>
  <c r="E292" i="5"/>
  <c r="F292" i="5"/>
  <c r="G292" i="5"/>
  <c r="H292" i="5"/>
  <c r="E293" i="5"/>
  <c r="F293" i="5"/>
  <c r="G293" i="5"/>
  <c r="H293" i="5"/>
  <c r="E294" i="5"/>
  <c r="F294" i="5"/>
  <c r="G294" i="5"/>
  <c r="H294" i="5"/>
  <c r="E295" i="5"/>
  <c r="F295" i="5"/>
  <c r="H295" i="5"/>
  <c r="E296" i="5"/>
  <c r="F296" i="5"/>
  <c r="G296" i="5"/>
  <c r="H296" i="5"/>
  <c r="E297" i="5"/>
  <c r="F297" i="5"/>
  <c r="G297" i="5"/>
  <c r="H297" i="5"/>
  <c r="E298" i="5"/>
  <c r="F298" i="5"/>
  <c r="G298" i="5"/>
  <c r="H298" i="5"/>
  <c r="E299" i="5"/>
  <c r="F299" i="5"/>
  <c r="G299" i="5"/>
  <c r="H299" i="5"/>
  <c r="E300" i="5"/>
  <c r="F300" i="5"/>
  <c r="G300" i="5"/>
  <c r="H300" i="5"/>
  <c r="E301" i="5"/>
  <c r="F301" i="5"/>
  <c r="G301" i="5"/>
  <c r="H301" i="5"/>
  <c r="E3" i="5"/>
  <c r="F3" i="5"/>
  <c r="G3" i="5"/>
  <c r="H3" i="5"/>
  <c r="E4" i="5"/>
  <c r="F4" i="5"/>
  <c r="G4" i="5"/>
  <c r="H4" i="5"/>
  <c r="E5" i="5"/>
  <c r="F5" i="5"/>
  <c r="G5" i="5"/>
  <c r="H5" i="5"/>
  <c r="E6" i="5"/>
  <c r="F6" i="5"/>
  <c r="G6" i="5"/>
  <c r="H6" i="5"/>
  <c r="E7" i="5"/>
  <c r="F7" i="5"/>
  <c r="G7" i="5"/>
  <c r="H7" i="5"/>
  <c r="E8" i="5"/>
  <c r="F8" i="5"/>
  <c r="G8" i="5"/>
  <c r="H8" i="5"/>
  <c r="E9" i="5"/>
  <c r="F9" i="5"/>
  <c r="G9" i="5"/>
  <c r="H9" i="5"/>
  <c r="E10" i="5"/>
  <c r="F10" i="5"/>
  <c r="G10" i="5"/>
  <c r="H10" i="5"/>
  <c r="E11" i="5"/>
  <c r="F11" i="5"/>
  <c r="G11" i="5"/>
  <c r="H11" i="5"/>
  <c r="E12" i="5"/>
  <c r="F12" i="5"/>
  <c r="G12" i="5"/>
  <c r="H12" i="5"/>
  <c r="E13" i="5"/>
  <c r="F13" i="5"/>
  <c r="G13" i="5"/>
  <c r="H13" i="5"/>
  <c r="E14" i="5"/>
  <c r="F14" i="5"/>
  <c r="G14" i="5"/>
  <c r="H14" i="5"/>
  <c r="E15" i="5"/>
  <c r="F15" i="5"/>
  <c r="G15" i="5"/>
  <c r="H15" i="5"/>
  <c r="E16" i="5"/>
  <c r="F16" i="5"/>
  <c r="G16" i="5"/>
  <c r="H16" i="5"/>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40" i="5"/>
  <c r="F40" i="5"/>
  <c r="G40" i="5"/>
  <c r="H40" i="5"/>
  <c r="E41" i="5"/>
  <c r="F41" i="5"/>
  <c r="G41" i="5"/>
  <c r="H41" i="5"/>
  <c r="E42" i="5"/>
  <c r="F42" i="5"/>
  <c r="G42" i="5"/>
  <c r="H42" i="5"/>
  <c r="E43" i="5"/>
  <c r="F43" i="5"/>
  <c r="G43" i="5"/>
  <c r="H43" i="5"/>
  <c r="E44" i="5"/>
  <c r="F44" i="5"/>
  <c r="G44" i="5"/>
  <c r="H44" i="5"/>
  <c r="E45" i="5"/>
  <c r="F45" i="5"/>
  <c r="G45" i="5"/>
  <c r="H45" i="5"/>
  <c r="E46" i="5"/>
  <c r="F46" i="5"/>
  <c r="G46" i="5"/>
  <c r="H46" i="5"/>
  <c r="E47" i="5"/>
  <c r="F47" i="5"/>
  <c r="G47" i="5"/>
  <c r="H47" i="5"/>
  <c r="E48" i="5"/>
  <c r="F48" i="5"/>
  <c r="G48" i="5"/>
  <c r="H48" i="5"/>
  <c r="E49" i="5"/>
  <c r="F49" i="5"/>
  <c r="G49" i="5"/>
  <c r="H49" i="5"/>
  <c r="E50" i="5"/>
  <c r="F50" i="5"/>
  <c r="G50" i="5"/>
  <c r="H50" i="5"/>
  <c r="E51" i="5"/>
  <c r="F51" i="5"/>
  <c r="G51" i="5"/>
  <c r="H51" i="5"/>
  <c r="E52" i="5"/>
  <c r="F52" i="5"/>
  <c r="G52" i="5"/>
  <c r="H52" i="5"/>
  <c r="E53" i="5"/>
  <c r="F53" i="5"/>
  <c r="G53" i="5"/>
  <c r="H53" i="5"/>
  <c r="E54" i="5"/>
  <c r="F54" i="5"/>
  <c r="G54" i="5"/>
  <c r="H54" i="5"/>
  <c r="E55" i="5"/>
  <c r="F55" i="5"/>
  <c r="G55" i="5"/>
  <c r="H55" i="5"/>
  <c r="E56" i="5"/>
  <c r="F56" i="5"/>
  <c r="G56" i="5"/>
  <c r="H56" i="5"/>
  <c r="E57" i="5"/>
  <c r="F57" i="5"/>
  <c r="G57" i="5"/>
  <c r="H57" i="5"/>
  <c r="E58" i="5"/>
  <c r="F58" i="5"/>
  <c r="G58" i="5"/>
  <c r="H58" i="5"/>
  <c r="E59" i="5"/>
  <c r="F59" i="5"/>
  <c r="G59" i="5"/>
  <c r="H59" i="5"/>
  <c r="E60" i="5"/>
  <c r="F60" i="5"/>
  <c r="G60" i="5"/>
  <c r="H60" i="5"/>
  <c r="E61" i="5"/>
  <c r="F61" i="5"/>
  <c r="G61" i="5"/>
  <c r="H61" i="5"/>
  <c r="E62" i="5"/>
  <c r="F62" i="5"/>
  <c r="G62" i="5"/>
  <c r="H62" i="5"/>
  <c r="E63" i="5"/>
  <c r="F63" i="5"/>
  <c r="G63" i="5"/>
  <c r="H63" i="5"/>
  <c r="E64" i="5"/>
  <c r="F64" i="5"/>
  <c r="G64" i="5"/>
  <c r="H64" i="5"/>
  <c r="E65" i="5"/>
  <c r="F65" i="5"/>
  <c r="G65" i="5"/>
  <c r="H65" i="5"/>
  <c r="E66" i="5"/>
  <c r="F66" i="5"/>
  <c r="G66" i="5"/>
  <c r="H66" i="5"/>
  <c r="E67" i="5"/>
  <c r="F67" i="5"/>
  <c r="G67" i="5"/>
  <c r="H67" i="5"/>
  <c r="E68" i="5"/>
  <c r="F68" i="5"/>
  <c r="G68" i="5"/>
  <c r="H68" i="5"/>
  <c r="E69" i="5"/>
  <c r="F69" i="5"/>
  <c r="G69" i="5"/>
  <c r="H69" i="5"/>
  <c r="E70" i="5"/>
  <c r="F70" i="5"/>
  <c r="G70" i="5"/>
  <c r="H70" i="5"/>
  <c r="E71" i="5"/>
  <c r="F71" i="5"/>
  <c r="G71" i="5"/>
  <c r="H71" i="5"/>
  <c r="E72" i="5"/>
  <c r="F72" i="5"/>
  <c r="G72" i="5"/>
  <c r="H72" i="5"/>
  <c r="E73" i="5"/>
  <c r="F73" i="5"/>
  <c r="G73" i="5"/>
  <c r="H73" i="5"/>
  <c r="E74" i="5"/>
  <c r="F74" i="5"/>
  <c r="G74" i="5"/>
  <c r="H74" i="5"/>
  <c r="E75" i="5"/>
  <c r="F75" i="5"/>
  <c r="G75" i="5"/>
  <c r="H75" i="5"/>
  <c r="E76" i="5"/>
  <c r="F76" i="5"/>
  <c r="G76" i="5"/>
  <c r="H76" i="5"/>
  <c r="E77" i="5"/>
  <c r="F77" i="5"/>
  <c r="G77" i="5"/>
  <c r="H77" i="5"/>
  <c r="E78" i="5"/>
  <c r="F78" i="5"/>
  <c r="G78" i="5"/>
  <c r="H78" i="5"/>
  <c r="E79" i="5"/>
  <c r="F79" i="5"/>
  <c r="G79" i="5"/>
  <c r="H79" i="5"/>
  <c r="E80" i="5"/>
  <c r="F80" i="5"/>
  <c r="G80" i="5"/>
  <c r="H80" i="5"/>
  <c r="E81" i="5"/>
  <c r="F81" i="5"/>
  <c r="G81" i="5"/>
  <c r="H81" i="5"/>
  <c r="E82" i="5"/>
  <c r="F82" i="5"/>
  <c r="G82" i="5"/>
  <c r="H82" i="5"/>
  <c r="E83" i="5"/>
  <c r="F83" i="5"/>
  <c r="G83" i="5"/>
  <c r="H83" i="5"/>
  <c r="E84" i="5"/>
  <c r="F84" i="5"/>
  <c r="G84" i="5"/>
  <c r="H84" i="5"/>
  <c r="E85" i="5"/>
  <c r="F85" i="5"/>
  <c r="G85" i="5"/>
  <c r="H85" i="5"/>
  <c r="E86" i="5"/>
  <c r="F86" i="5"/>
  <c r="G86" i="5"/>
  <c r="H86" i="5"/>
  <c r="E87" i="5"/>
  <c r="F87" i="5"/>
  <c r="G87" i="5"/>
  <c r="H87" i="5"/>
  <c r="E88" i="5"/>
  <c r="F88" i="5"/>
  <c r="G88" i="5"/>
  <c r="H88" i="5"/>
  <c r="E89" i="5"/>
  <c r="F89" i="5"/>
  <c r="G89" i="5"/>
  <c r="H89" i="5"/>
  <c r="E90" i="5"/>
  <c r="F90" i="5"/>
  <c r="G90" i="5"/>
  <c r="H90" i="5"/>
  <c r="E91" i="5"/>
  <c r="F91" i="5"/>
  <c r="G91" i="5"/>
  <c r="H91" i="5"/>
  <c r="E92" i="5"/>
  <c r="F92" i="5"/>
  <c r="G92" i="5"/>
  <c r="H92" i="5"/>
  <c r="E93" i="5"/>
  <c r="F93" i="5"/>
  <c r="G93" i="5"/>
  <c r="H93" i="5"/>
  <c r="E94" i="5"/>
  <c r="F94" i="5"/>
  <c r="G94" i="5"/>
  <c r="H94" i="5"/>
  <c r="E95" i="5"/>
  <c r="F95" i="5"/>
  <c r="G95" i="5"/>
  <c r="H95" i="5"/>
  <c r="E96" i="5"/>
  <c r="F96" i="5"/>
  <c r="G96" i="5"/>
  <c r="H96" i="5"/>
  <c r="E97" i="5"/>
  <c r="F97" i="5"/>
  <c r="G97" i="5"/>
  <c r="H97" i="5"/>
  <c r="E98" i="5"/>
  <c r="F98" i="5"/>
  <c r="G98" i="5"/>
  <c r="H98" i="5"/>
  <c r="E99" i="5"/>
  <c r="F99" i="5"/>
  <c r="G99" i="5"/>
  <c r="H99" i="5"/>
  <c r="E100" i="5"/>
  <c r="F100" i="5"/>
  <c r="G100" i="5"/>
  <c r="H100" i="5"/>
  <c r="E101" i="5"/>
  <c r="F101" i="5"/>
  <c r="G101" i="5"/>
  <c r="H101" i="5"/>
  <c r="E102" i="5"/>
  <c r="F102" i="5"/>
  <c r="G102" i="5"/>
  <c r="H102" i="5"/>
  <c r="E103" i="5"/>
  <c r="F103" i="5"/>
  <c r="G103" i="5"/>
  <c r="H103" i="5"/>
  <c r="E104" i="5"/>
  <c r="F104" i="5"/>
  <c r="G104" i="5"/>
  <c r="H104" i="5"/>
  <c r="E105" i="5"/>
  <c r="F105" i="5"/>
  <c r="G105" i="5"/>
  <c r="H105" i="5"/>
  <c r="E106" i="5"/>
  <c r="F106" i="5"/>
  <c r="G106" i="5"/>
  <c r="H106" i="5"/>
  <c r="E107" i="5"/>
  <c r="F107" i="5"/>
  <c r="G107" i="5"/>
  <c r="H107" i="5"/>
  <c r="E108" i="5"/>
  <c r="F108" i="5"/>
  <c r="G108" i="5"/>
  <c r="H108" i="5"/>
  <c r="E109" i="5"/>
  <c r="F109" i="5"/>
  <c r="G109" i="5"/>
  <c r="H109" i="5"/>
  <c r="E110" i="5"/>
  <c r="F110" i="5"/>
  <c r="G110" i="5"/>
  <c r="H110" i="5"/>
  <c r="E111" i="5"/>
  <c r="F111" i="5"/>
  <c r="G111" i="5"/>
  <c r="H111" i="5"/>
  <c r="E112" i="5"/>
  <c r="F112" i="5"/>
  <c r="G112" i="5"/>
  <c r="H112" i="5"/>
  <c r="E113" i="5"/>
  <c r="F113" i="5"/>
  <c r="G113" i="5"/>
  <c r="H113" i="5"/>
  <c r="E114" i="5"/>
  <c r="F114" i="5"/>
  <c r="G114" i="5"/>
  <c r="H114" i="5"/>
  <c r="E115" i="5"/>
  <c r="F115" i="5"/>
  <c r="G115" i="5"/>
  <c r="H115" i="5"/>
  <c r="E116" i="5"/>
  <c r="F116" i="5"/>
  <c r="G116" i="5"/>
  <c r="H116" i="5"/>
  <c r="E117" i="5"/>
  <c r="F117" i="5"/>
  <c r="G117" i="5"/>
  <c r="H117" i="5"/>
  <c r="E118" i="5"/>
  <c r="F118" i="5"/>
  <c r="G118" i="5"/>
  <c r="H118" i="5"/>
  <c r="E119" i="5"/>
  <c r="F119" i="5"/>
  <c r="G119" i="5"/>
  <c r="H119" i="5"/>
  <c r="E120" i="5"/>
  <c r="F120" i="5"/>
  <c r="G120" i="5"/>
  <c r="H120" i="5"/>
  <c r="E121" i="5"/>
  <c r="F121" i="5"/>
  <c r="G121" i="5"/>
  <c r="H121" i="5"/>
  <c r="E122" i="5"/>
  <c r="F122" i="5"/>
  <c r="G122" i="5"/>
  <c r="H122" i="5"/>
  <c r="E123" i="5"/>
  <c r="F123" i="5"/>
  <c r="G123" i="5"/>
  <c r="H123" i="5"/>
  <c r="E124" i="5"/>
  <c r="F124" i="5"/>
  <c r="G124" i="5"/>
  <c r="H124" i="5"/>
  <c r="E125" i="5"/>
  <c r="F125" i="5"/>
  <c r="G125" i="5"/>
  <c r="H125" i="5"/>
  <c r="E126" i="5"/>
  <c r="F126" i="5"/>
  <c r="G126" i="5"/>
  <c r="H126" i="5"/>
  <c r="E127" i="5"/>
  <c r="F127" i="5"/>
  <c r="G127" i="5"/>
  <c r="H127" i="5"/>
  <c r="E128" i="5"/>
  <c r="F128" i="5"/>
  <c r="G128" i="5"/>
  <c r="H128" i="5"/>
  <c r="E129" i="5"/>
  <c r="F129" i="5"/>
  <c r="G129" i="5"/>
  <c r="H129" i="5"/>
  <c r="E130" i="5"/>
  <c r="F130" i="5"/>
  <c r="G130" i="5"/>
  <c r="H130" i="5"/>
  <c r="E131" i="5"/>
  <c r="F131" i="5"/>
  <c r="G131" i="5"/>
  <c r="H131" i="5"/>
  <c r="E132" i="5"/>
  <c r="F132" i="5"/>
  <c r="G132" i="5"/>
  <c r="H132" i="5"/>
  <c r="E133" i="5"/>
  <c r="F133" i="5"/>
  <c r="G133" i="5"/>
  <c r="H133" i="5"/>
  <c r="E134" i="5"/>
  <c r="F134" i="5"/>
  <c r="G134" i="5"/>
  <c r="H134" i="5"/>
  <c r="E135" i="5"/>
  <c r="F135" i="5"/>
  <c r="G135" i="5"/>
  <c r="H135" i="5"/>
  <c r="E136" i="5"/>
  <c r="F136" i="5"/>
  <c r="G136" i="5"/>
  <c r="H136" i="5"/>
  <c r="E137" i="5"/>
  <c r="F137" i="5"/>
  <c r="G137" i="5"/>
  <c r="H137" i="5"/>
  <c r="E138" i="5"/>
  <c r="F138" i="5"/>
  <c r="G138" i="5"/>
  <c r="H138" i="5"/>
  <c r="E139" i="5"/>
  <c r="F139" i="5"/>
  <c r="G139" i="5"/>
  <c r="H139" i="5"/>
  <c r="E140" i="5"/>
  <c r="F140" i="5"/>
  <c r="G140" i="5"/>
  <c r="H140" i="5"/>
  <c r="E141" i="5"/>
  <c r="F141" i="5"/>
  <c r="G141" i="5"/>
  <c r="H141" i="5"/>
  <c r="E142" i="5"/>
  <c r="F142" i="5"/>
  <c r="G142" i="5"/>
  <c r="H142" i="5"/>
  <c r="E143" i="5"/>
  <c r="F143" i="5"/>
  <c r="G143" i="5"/>
  <c r="H143" i="5"/>
  <c r="E144" i="5"/>
  <c r="F144" i="5"/>
  <c r="G144" i="5"/>
  <c r="H144" i="5"/>
  <c r="E145" i="5"/>
  <c r="F145" i="5"/>
  <c r="G145" i="5"/>
  <c r="H145" i="5"/>
  <c r="E146" i="5"/>
  <c r="F146" i="5"/>
  <c r="G146" i="5"/>
  <c r="H146" i="5"/>
  <c r="E147" i="5"/>
  <c r="F147" i="5"/>
  <c r="G147" i="5"/>
  <c r="H147" i="5"/>
  <c r="E148" i="5"/>
  <c r="F148" i="5"/>
  <c r="G148" i="5"/>
  <c r="H148" i="5"/>
  <c r="E149" i="5"/>
  <c r="F149" i="5"/>
  <c r="G149" i="5"/>
  <c r="H149" i="5"/>
  <c r="E150" i="5"/>
  <c r="F150" i="5"/>
  <c r="G150" i="5"/>
  <c r="H150" i="5"/>
  <c r="E151" i="5"/>
  <c r="F151" i="5"/>
  <c r="G151" i="5"/>
  <c r="H151" i="5"/>
  <c r="E152" i="5"/>
  <c r="F152" i="5"/>
  <c r="G152" i="5"/>
  <c r="H152" i="5"/>
  <c r="E153" i="5"/>
  <c r="F153" i="5"/>
  <c r="G153" i="5"/>
  <c r="H153" i="5"/>
  <c r="E154" i="5"/>
  <c r="F154" i="5"/>
  <c r="G154" i="5"/>
  <c r="H154" i="5"/>
  <c r="E155" i="5"/>
  <c r="F155" i="5"/>
  <c r="G155" i="5"/>
  <c r="H155" i="5"/>
  <c r="E156" i="5"/>
  <c r="F156" i="5"/>
  <c r="G156" i="5"/>
  <c r="H156" i="5"/>
  <c r="E157" i="5"/>
  <c r="F157" i="5"/>
  <c r="G157" i="5"/>
  <c r="H157" i="5"/>
  <c r="E158" i="5"/>
  <c r="F158" i="5"/>
  <c r="G158" i="5"/>
  <c r="H158" i="5"/>
  <c r="E159" i="5"/>
  <c r="F159" i="5"/>
  <c r="G159" i="5"/>
  <c r="H159" i="5"/>
  <c r="E160" i="5"/>
  <c r="F160" i="5"/>
  <c r="G160" i="5"/>
  <c r="H160" i="5"/>
  <c r="E161" i="5"/>
  <c r="F161" i="5"/>
  <c r="G161" i="5"/>
  <c r="H161" i="5"/>
  <c r="E162" i="5"/>
  <c r="F162" i="5"/>
  <c r="G162" i="5"/>
  <c r="H162" i="5"/>
  <c r="E163" i="5"/>
  <c r="F163" i="5"/>
  <c r="G163" i="5"/>
  <c r="H163" i="5"/>
  <c r="E164" i="5"/>
  <c r="F164" i="5"/>
  <c r="G164" i="5"/>
  <c r="H164" i="5"/>
  <c r="E165" i="5"/>
  <c r="F165" i="5"/>
  <c r="G165" i="5"/>
  <c r="H165" i="5"/>
  <c r="E166" i="5"/>
  <c r="F166" i="5"/>
  <c r="G166" i="5"/>
  <c r="H166" i="5"/>
  <c r="E167" i="5"/>
  <c r="F167" i="5"/>
  <c r="G167" i="5"/>
  <c r="H167" i="5"/>
  <c r="E168" i="5"/>
  <c r="F168" i="5"/>
  <c r="G168" i="5"/>
  <c r="H168" i="5"/>
  <c r="E169" i="5"/>
  <c r="F169" i="5"/>
  <c r="G169" i="5"/>
  <c r="H169" i="5"/>
  <c r="E170" i="5"/>
  <c r="F170" i="5"/>
  <c r="G170" i="5"/>
  <c r="H170" i="5"/>
  <c r="E171" i="5"/>
  <c r="F171" i="5"/>
  <c r="G171" i="5"/>
  <c r="H171" i="5"/>
  <c r="E172" i="5"/>
  <c r="F172" i="5"/>
  <c r="G172" i="5"/>
  <c r="H172" i="5"/>
  <c r="E173" i="5"/>
  <c r="F173" i="5"/>
  <c r="G173" i="5"/>
  <c r="H173" i="5"/>
  <c r="E174" i="5"/>
  <c r="F174" i="5"/>
  <c r="G174" i="5"/>
  <c r="H174" i="5"/>
  <c r="E175" i="5"/>
  <c r="F175" i="5"/>
  <c r="G175" i="5"/>
  <c r="H175" i="5"/>
  <c r="E176" i="5"/>
  <c r="F176" i="5"/>
  <c r="G176" i="5"/>
  <c r="H176" i="5"/>
  <c r="E177" i="5"/>
  <c r="F177" i="5"/>
  <c r="G177" i="5"/>
  <c r="H177" i="5"/>
  <c r="E178" i="5"/>
  <c r="F178" i="5"/>
  <c r="G178" i="5"/>
  <c r="H178" i="5"/>
  <c r="E179" i="5"/>
  <c r="F179" i="5"/>
  <c r="G179" i="5"/>
  <c r="H179" i="5"/>
  <c r="E180" i="5"/>
  <c r="F180" i="5"/>
  <c r="G180" i="5"/>
  <c r="H180" i="5"/>
  <c r="E181" i="5"/>
  <c r="F181" i="5"/>
  <c r="G181" i="5"/>
  <c r="H181" i="5"/>
  <c r="E182" i="5"/>
  <c r="F182" i="5"/>
  <c r="G182" i="5"/>
  <c r="H182" i="5"/>
  <c r="E183" i="5"/>
  <c r="F183" i="5"/>
  <c r="G183" i="5"/>
  <c r="H183" i="5"/>
  <c r="E184" i="5"/>
  <c r="F184" i="5"/>
  <c r="G184" i="5"/>
  <c r="H184" i="5"/>
  <c r="E185" i="5"/>
  <c r="F185" i="5"/>
  <c r="G185" i="5"/>
  <c r="H185" i="5"/>
  <c r="E186" i="5"/>
  <c r="F186" i="5"/>
  <c r="G186" i="5"/>
  <c r="H186" i="5"/>
  <c r="E187" i="5"/>
  <c r="F187" i="5"/>
  <c r="G187" i="5"/>
  <c r="H187" i="5"/>
  <c r="E188" i="5"/>
  <c r="F188" i="5"/>
  <c r="G188" i="5"/>
  <c r="H188" i="5"/>
  <c r="E189" i="5"/>
  <c r="F189" i="5"/>
  <c r="G189" i="5"/>
  <c r="H189" i="5"/>
  <c r="E190" i="5"/>
  <c r="F190" i="5"/>
  <c r="G190" i="5"/>
  <c r="H190" i="5"/>
  <c r="E191" i="5"/>
  <c r="F191" i="5"/>
  <c r="G191" i="5"/>
  <c r="H191" i="5"/>
  <c r="E192" i="5"/>
  <c r="F192" i="5"/>
  <c r="G192" i="5"/>
  <c r="H192" i="5"/>
  <c r="E193" i="5"/>
  <c r="F193" i="5"/>
  <c r="G193" i="5"/>
  <c r="H193" i="5"/>
  <c r="E194" i="5"/>
  <c r="F194" i="5"/>
  <c r="G194" i="5"/>
  <c r="H194" i="5"/>
  <c r="E195" i="5"/>
  <c r="F195" i="5"/>
  <c r="G195" i="5"/>
  <c r="H195" i="5"/>
  <c r="E196" i="5"/>
  <c r="F196" i="5"/>
  <c r="G196" i="5"/>
  <c r="H196" i="5"/>
  <c r="E197" i="5"/>
  <c r="F197" i="5"/>
  <c r="G197" i="5"/>
  <c r="H197" i="5"/>
  <c r="E198" i="5"/>
  <c r="F198" i="5"/>
  <c r="G198" i="5"/>
  <c r="H198" i="5"/>
  <c r="E199" i="5"/>
  <c r="F199" i="5"/>
  <c r="G199" i="5"/>
  <c r="H199" i="5"/>
  <c r="E200" i="5"/>
  <c r="F200" i="5"/>
  <c r="G200" i="5"/>
  <c r="H200" i="5"/>
  <c r="E201" i="5"/>
  <c r="F201" i="5"/>
  <c r="G201" i="5"/>
  <c r="H201" i="5"/>
  <c r="E202" i="5"/>
  <c r="F202" i="5"/>
  <c r="G202" i="5"/>
  <c r="H202" i="5"/>
  <c r="E203" i="5"/>
  <c r="F203" i="5"/>
  <c r="G203" i="5"/>
  <c r="H203" i="5"/>
  <c r="E204" i="5"/>
  <c r="F204" i="5"/>
  <c r="G204" i="5"/>
  <c r="H204" i="5"/>
  <c r="E205" i="5"/>
  <c r="F205" i="5"/>
  <c r="G205" i="5"/>
  <c r="H205" i="5"/>
  <c r="E206" i="5"/>
  <c r="F206" i="5"/>
  <c r="G206" i="5"/>
  <c r="H206" i="5"/>
  <c r="E207" i="5"/>
  <c r="F207" i="5"/>
  <c r="G207" i="5"/>
  <c r="H207" i="5"/>
  <c r="E208" i="5"/>
  <c r="F208" i="5"/>
  <c r="G208" i="5"/>
  <c r="H208" i="5"/>
  <c r="E209" i="5"/>
  <c r="F209" i="5"/>
  <c r="G209" i="5"/>
  <c r="H209" i="5"/>
  <c r="E210" i="5"/>
  <c r="F210" i="5"/>
  <c r="G210" i="5"/>
  <c r="H210" i="5"/>
  <c r="E211" i="5"/>
  <c r="F211" i="5"/>
  <c r="G211" i="5"/>
  <c r="H211" i="5"/>
  <c r="E212" i="5"/>
  <c r="F212" i="5"/>
  <c r="G212" i="5"/>
  <c r="H212" i="5"/>
  <c r="E213" i="5"/>
  <c r="F213" i="5"/>
  <c r="G213" i="5"/>
  <c r="H213" i="5"/>
  <c r="E214" i="5"/>
  <c r="F214" i="5"/>
  <c r="G214" i="5"/>
  <c r="H214" i="5"/>
  <c r="E215" i="5"/>
  <c r="F215" i="5"/>
  <c r="G215" i="5"/>
  <c r="H215" i="5"/>
  <c r="E216" i="5"/>
  <c r="F216" i="5"/>
  <c r="G216" i="5"/>
  <c r="H216" i="5"/>
  <c r="E217" i="5"/>
  <c r="F217" i="5"/>
  <c r="G217" i="5"/>
  <c r="H217" i="5"/>
  <c r="E218" i="5"/>
  <c r="F218" i="5"/>
  <c r="G218" i="5"/>
  <c r="H218" i="5"/>
  <c r="E219" i="5"/>
  <c r="F219" i="5"/>
  <c r="G219" i="5"/>
  <c r="H219" i="5"/>
  <c r="E220" i="5"/>
  <c r="F220" i="5"/>
  <c r="G220" i="5"/>
  <c r="H220" i="5"/>
  <c r="E221" i="5"/>
  <c r="F221" i="5"/>
  <c r="G221" i="5"/>
  <c r="H221" i="5"/>
  <c r="E222" i="5"/>
  <c r="F222" i="5"/>
  <c r="G222" i="5"/>
  <c r="H222" i="5"/>
  <c r="E223" i="5"/>
  <c r="F223" i="5"/>
  <c r="G223" i="5"/>
  <c r="H223" i="5"/>
  <c r="E224" i="5"/>
  <c r="F224" i="5"/>
  <c r="G224" i="5"/>
  <c r="H224" i="5"/>
  <c r="E225" i="5"/>
  <c r="F225" i="5"/>
  <c r="G225" i="5"/>
  <c r="H225" i="5"/>
  <c r="E226" i="5"/>
  <c r="F226" i="5"/>
  <c r="G226" i="5"/>
  <c r="H226" i="5"/>
  <c r="E227" i="5"/>
  <c r="F227" i="5"/>
  <c r="G227" i="5"/>
  <c r="H227" i="5"/>
  <c r="E228" i="5"/>
  <c r="F228" i="5"/>
  <c r="G228" i="5"/>
  <c r="H228" i="5"/>
  <c r="E229" i="5"/>
  <c r="F229" i="5"/>
  <c r="G229" i="5"/>
  <c r="H229" i="5"/>
  <c r="E230" i="5"/>
  <c r="F230" i="5"/>
  <c r="G230" i="5"/>
  <c r="H230" i="5"/>
  <c r="E231" i="5"/>
  <c r="F231" i="5"/>
  <c r="G231" i="5"/>
  <c r="H231" i="5"/>
  <c r="E232" i="5"/>
  <c r="F232" i="5"/>
  <c r="G232" i="5"/>
  <c r="H232" i="5"/>
  <c r="E233" i="5"/>
  <c r="F233" i="5"/>
  <c r="G233" i="5"/>
  <c r="H233" i="5"/>
  <c r="E234" i="5"/>
  <c r="F234" i="5"/>
  <c r="G234" i="5"/>
  <c r="H234" i="5"/>
  <c r="E235" i="5"/>
  <c r="F235" i="5"/>
  <c r="G235" i="5"/>
  <c r="H235" i="5"/>
  <c r="E236" i="5"/>
  <c r="F236" i="5"/>
  <c r="G236" i="5"/>
  <c r="H236" i="5"/>
  <c r="E237" i="5"/>
  <c r="F237" i="5"/>
  <c r="G237" i="5"/>
  <c r="H237" i="5"/>
  <c r="E238" i="5"/>
  <c r="F238" i="5"/>
  <c r="G238" i="5"/>
  <c r="H238" i="5"/>
  <c r="E239" i="5"/>
  <c r="F239" i="5"/>
  <c r="G239" i="5"/>
  <c r="H239" i="5"/>
  <c r="E240" i="5"/>
  <c r="F240" i="5"/>
  <c r="G240" i="5"/>
  <c r="H240" i="5"/>
  <c r="E241" i="5"/>
  <c r="F241" i="5"/>
  <c r="G241" i="5"/>
  <c r="H241" i="5"/>
  <c r="E242" i="5"/>
  <c r="F242" i="5"/>
  <c r="G242" i="5"/>
  <c r="H242" i="5"/>
  <c r="E243" i="5"/>
  <c r="F243" i="5"/>
  <c r="G243" i="5"/>
  <c r="H243" i="5"/>
  <c r="E244" i="5"/>
  <c r="F244" i="5"/>
  <c r="G244" i="5"/>
  <c r="H244" i="5"/>
  <c r="E245" i="5"/>
  <c r="F245" i="5"/>
  <c r="G245" i="5"/>
  <c r="H245" i="5"/>
  <c r="E246" i="5"/>
  <c r="F246" i="5"/>
  <c r="G246" i="5"/>
  <c r="H246" i="5"/>
  <c r="E247" i="5"/>
  <c r="F247" i="5"/>
  <c r="G247" i="5"/>
  <c r="H247" i="5"/>
  <c r="E248" i="5"/>
  <c r="F248" i="5"/>
  <c r="G248" i="5"/>
  <c r="H248" i="5"/>
  <c r="E249" i="5"/>
  <c r="F249" i="5"/>
  <c r="G249" i="5"/>
  <c r="H249" i="5"/>
  <c r="E250" i="5"/>
  <c r="F250" i="5"/>
  <c r="G250" i="5"/>
  <c r="H250" i="5"/>
  <c r="E251" i="5"/>
  <c r="F251" i="5"/>
  <c r="G251" i="5"/>
  <c r="H251" i="5"/>
  <c r="E252" i="5"/>
  <c r="F252" i="5"/>
  <c r="G252" i="5"/>
  <c r="H252" i="5"/>
  <c r="E253" i="5"/>
  <c r="F253" i="5"/>
  <c r="G253" i="5"/>
  <c r="H253" i="5"/>
  <c r="E254" i="5"/>
  <c r="F254" i="5"/>
  <c r="G254" i="5"/>
  <c r="H254" i="5"/>
  <c r="E255" i="5"/>
  <c r="F255" i="5"/>
  <c r="G255" i="5"/>
  <c r="H255" i="5"/>
  <c r="E256" i="5"/>
  <c r="F256" i="5"/>
  <c r="G256" i="5"/>
  <c r="H256" i="5"/>
  <c r="E257" i="5"/>
  <c r="F257" i="5"/>
  <c r="G257" i="5"/>
  <c r="H257" i="5"/>
  <c r="E258" i="5"/>
  <c r="F258" i="5"/>
  <c r="G258" i="5"/>
  <c r="H258" i="5"/>
  <c r="E259" i="5"/>
  <c r="F259" i="5"/>
  <c r="G259" i="5"/>
  <c r="H259" i="5"/>
  <c r="E260" i="5"/>
  <c r="F260" i="5"/>
  <c r="G260" i="5"/>
  <c r="H260" i="5"/>
  <c r="E261" i="5"/>
  <c r="F261" i="5"/>
  <c r="G261" i="5"/>
  <c r="H261" i="5"/>
  <c r="E262" i="5"/>
  <c r="F262" i="5"/>
  <c r="G262" i="5"/>
  <c r="H262" i="5"/>
  <c r="E263" i="5"/>
  <c r="F263" i="5"/>
  <c r="G263" i="5"/>
  <c r="H263" i="5"/>
  <c r="E264" i="5"/>
  <c r="F264" i="5"/>
  <c r="G264" i="5"/>
  <c r="H264" i="5"/>
  <c r="E265" i="5"/>
  <c r="F265" i="5"/>
  <c r="G265" i="5"/>
  <c r="H265" i="5"/>
  <c r="E266" i="5"/>
  <c r="F266" i="5"/>
  <c r="G266" i="5"/>
  <c r="H266" i="5"/>
  <c r="E267" i="5"/>
  <c r="F267" i="5"/>
  <c r="G267" i="5"/>
  <c r="H267" i="5"/>
  <c r="E268" i="5"/>
  <c r="F268" i="5"/>
  <c r="G268" i="5"/>
  <c r="H268" i="5"/>
  <c r="E269" i="5"/>
  <c r="F269" i="5"/>
  <c r="G269" i="5"/>
  <c r="H269" i="5"/>
  <c r="S64" i="3" l="1"/>
  <c r="S74" i="3"/>
  <c r="S69" i="3"/>
  <c r="M69" i="3"/>
  <c r="M64" i="3"/>
  <c r="H74" i="3"/>
  <c r="M74" i="3"/>
  <c r="H69" i="3"/>
  <c r="X32" i="3" l="1"/>
  <c r="C260" i="3" l="1"/>
  <c r="T453" i="3" l="1"/>
  <c r="AC415" i="3"/>
  <c r="T351" i="3" l="1"/>
  <c r="C358" i="3" s="1"/>
  <c r="AC421" i="3" l="1"/>
  <c r="T94" i="3" l="1"/>
  <c r="T400" i="3" l="1"/>
  <c r="T300" i="3" l="1"/>
  <c r="T196" i="3"/>
  <c r="T145" i="3"/>
  <c r="T52" i="3"/>
  <c r="Q260" i="3" l="1"/>
  <c r="K260" i="3"/>
  <c r="N317" i="3" l="1"/>
  <c r="V286" i="3" l="1"/>
  <c r="V284" i="3"/>
  <c r="V282" i="3"/>
  <c r="V280" i="3"/>
  <c r="V278" i="3"/>
  <c r="V276" i="3"/>
  <c r="V274" i="3"/>
  <c r="V272" i="3"/>
  <c r="V270" i="3"/>
  <c r="V268" i="3"/>
  <c r="V266" i="3"/>
  <c r="V264" i="3"/>
  <c r="V262" i="3"/>
  <c r="V260" i="3"/>
  <c r="S134" i="3"/>
  <c r="S130" i="3"/>
  <c r="S122" i="3"/>
  <c r="S118" i="3"/>
  <c r="S114" i="3"/>
  <c r="S138" i="3"/>
  <c r="U134" i="3" l="1"/>
  <c r="U130" i="3"/>
  <c r="U126" i="3"/>
  <c r="U122" i="3"/>
  <c r="U118" i="3"/>
  <c r="U114" i="3"/>
  <c r="U110" i="3"/>
  <c r="T296" i="3" l="1"/>
  <c r="V296" i="3" s="1"/>
  <c r="T297" i="3"/>
  <c r="V297" i="3" s="1"/>
  <c r="O296" i="3"/>
  <c r="Q296" i="3" s="1"/>
  <c r="O297" i="3"/>
  <c r="Q297" i="3" s="1"/>
  <c r="AC419" i="3"/>
  <c r="W138" i="3" l="1"/>
</calcChain>
</file>

<file path=xl/sharedStrings.xml><?xml version="1.0" encoding="utf-8"?>
<sst xmlns="http://schemas.openxmlformats.org/spreadsheetml/2006/main" count="2489" uniqueCount="1499">
  <si>
    <t>APPLICATION FORM</t>
    <phoneticPr fontId="1"/>
  </si>
  <si>
    <t>1. Personal Information</t>
    <phoneticPr fontId="1"/>
  </si>
  <si>
    <t>1-2. Number (Not need to fill in. JICA will inform after selection Procedures)</t>
    <phoneticPr fontId="1"/>
  </si>
  <si>
    <t>Family Name</t>
    <phoneticPr fontId="1"/>
  </si>
  <si>
    <t>Organization</t>
    <phoneticPr fontId="1"/>
  </si>
  <si>
    <t>Department / Division</t>
    <phoneticPr fontId="1"/>
  </si>
  <si>
    <t>Nationality</t>
    <phoneticPr fontId="1"/>
  </si>
  <si>
    <t>Sex</t>
    <phoneticPr fontId="1"/>
  </si>
  <si>
    <t>Religion</t>
    <phoneticPr fontId="1"/>
  </si>
  <si>
    <t>Passport possession</t>
    <phoneticPr fontId="1"/>
  </si>
  <si>
    <t>Type of Organization</t>
    <phoneticPr fontId="1"/>
  </si>
  <si>
    <t>TEL</t>
    <phoneticPr fontId="1"/>
  </si>
  <si>
    <t>Email</t>
    <phoneticPr fontId="1"/>
  </si>
  <si>
    <t>TEL
(Primary)</t>
    <phoneticPr fontId="1"/>
  </si>
  <si>
    <t>TEL
(Secondary)</t>
    <phoneticPr fontId="1"/>
  </si>
  <si>
    <t>Name</t>
    <phoneticPr fontId="1"/>
  </si>
  <si>
    <t>Relationship</t>
    <phoneticPr fontId="1"/>
  </si>
  <si>
    <t>Name of Applicant:</t>
    <phoneticPr fontId="1"/>
  </si>
  <si>
    <t>/</t>
    <phoneticPr fontId="1"/>
  </si>
  <si>
    <t>Year 1</t>
    <phoneticPr fontId="1"/>
  </si>
  <si>
    <t>Day</t>
    <phoneticPr fontId="1"/>
  </si>
  <si>
    <t>Month</t>
    <phoneticPr fontId="1"/>
  </si>
  <si>
    <t>Year 2</t>
    <phoneticPr fontId="1"/>
  </si>
  <si>
    <t>Male</t>
    <phoneticPr fontId="1"/>
  </si>
  <si>
    <t>Female</t>
    <phoneticPr fontId="1"/>
  </si>
  <si>
    <t>Father</t>
    <phoneticPr fontId="1"/>
  </si>
  <si>
    <t>Mother</t>
    <phoneticPr fontId="1"/>
  </si>
  <si>
    <t>Brother</t>
    <phoneticPr fontId="1"/>
  </si>
  <si>
    <t>Sister</t>
    <phoneticPr fontId="1"/>
  </si>
  <si>
    <t>Uncle</t>
    <phoneticPr fontId="1"/>
  </si>
  <si>
    <t>Aunt</t>
    <phoneticPr fontId="1"/>
  </si>
  <si>
    <t>Others</t>
    <phoneticPr fontId="1"/>
  </si>
  <si>
    <t>National Government</t>
    <phoneticPr fontId="1"/>
  </si>
  <si>
    <t>Local Government</t>
    <phoneticPr fontId="1"/>
  </si>
  <si>
    <t>Public Enterprise</t>
    <phoneticPr fontId="1"/>
  </si>
  <si>
    <t>Private(profit)</t>
    <phoneticPr fontId="1"/>
  </si>
  <si>
    <t>NGO/Private(Non-profit)</t>
    <phoneticPr fontId="1"/>
  </si>
  <si>
    <t>University</t>
    <phoneticPr fontId="1"/>
  </si>
  <si>
    <t>Religion
(if any)</t>
    <phoneticPr fontId="1"/>
  </si>
  <si>
    <t>2. Declaration of desired university placement</t>
    <phoneticPr fontId="1"/>
  </si>
  <si>
    <t>Priority</t>
    <phoneticPr fontId="1"/>
  </si>
  <si>
    <t>Name of Selected University and Graduate School</t>
    <phoneticPr fontId="1"/>
  </si>
  <si>
    <t>Son</t>
    <phoneticPr fontId="1"/>
  </si>
  <si>
    <t>Daughter</t>
    <phoneticPr fontId="1"/>
  </si>
  <si>
    <t>Cousin</t>
    <phoneticPr fontId="1"/>
  </si>
  <si>
    <t>Husband</t>
    <phoneticPr fontId="1"/>
  </si>
  <si>
    <t>Wife</t>
    <phoneticPr fontId="1"/>
  </si>
  <si>
    <t>3. Educational Background</t>
    <phoneticPr fontId="1"/>
  </si>
  <si>
    <t>Academic Degree</t>
    <phoneticPr fontId="1"/>
  </si>
  <si>
    <t>Name of School</t>
    <phoneticPr fontId="1"/>
  </si>
  <si>
    <t>Years of schooling</t>
    <phoneticPr fontId="1"/>
  </si>
  <si>
    <t>Education Level</t>
    <phoneticPr fontId="1"/>
  </si>
  <si>
    <t>Primary Education</t>
    <phoneticPr fontId="1"/>
  </si>
  <si>
    <t>Lower Secondary Education</t>
    <phoneticPr fontId="1"/>
  </si>
  <si>
    <t>Upper Secondary Education</t>
    <phoneticPr fontId="1"/>
  </si>
  <si>
    <t>Higher Education</t>
    <phoneticPr fontId="1"/>
  </si>
  <si>
    <t>Upper Secondary Education</t>
  </si>
  <si>
    <t>Yes/No</t>
    <phoneticPr fontId="1"/>
  </si>
  <si>
    <t>Yes</t>
    <phoneticPr fontId="1"/>
  </si>
  <si>
    <t>No</t>
    <phoneticPr fontId="1"/>
  </si>
  <si>
    <t>Faculty / Department</t>
    <phoneticPr fontId="1"/>
  </si>
  <si>
    <t xml:space="preserve">Reg.No                                </t>
    <phoneticPr fontId="1"/>
  </si>
  <si>
    <t>Period of Working</t>
    <phoneticPr fontId="1"/>
  </si>
  <si>
    <t>Position</t>
    <phoneticPr fontId="1"/>
  </si>
  <si>
    <t>Type</t>
    <phoneticPr fontId="1"/>
  </si>
  <si>
    <t>Department</t>
    <phoneticPr fontId="1"/>
  </si>
  <si>
    <t>Full/
Part</t>
    <phoneticPr fontId="1"/>
  </si>
  <si>
    <t>Full/Part</t>
    <phoneticPr fontId="1"/>
  </si>
  <si>
    <t>Full</t>
    <phoneticPr fontId="1"/>
  </si>
  <si>
    <t>Part</t>
    <phoneticPr fontId="1"/>
  </si>
  <si>
    <t>Type</t>
    <phoneticPr fontId="1"/>
  </si>
  <si>
    <t>A</t>
    <phoneticPr fontId="1"/>
  </si>
  <si>
    <t>B</t>
    <phoneticPr fontId="1"/>
  </si>
  <si>
    <t>C</t>
    <phoneticPr fontId="1"/>
  </si>
  <si>
    <t>D</t>
    <phoneticPr fontId="1"/>
  </si>
  <si>
    <t>Total Years of Education:</t>
    <phoneticPr fontId="1"/>
  </si>
  <si>
    <t>A. Private Sector</t>
    <phoneticPr fontId="1"/>
  </si>
  <si>
    <t>B. Ministry / Government Institution</t>
    <phoneticPr fontId="1"/>
  </si>
  <si>
    <t>C. Higher Education and TVET (Technical and Vocational Education and Training) Institutions</t>
    <phoneticPr fontId="1"/>
  </si>
  <si>
    <t>D. Others (non-profit organization etc.)</t>
    <phoneticPr fontId="1"/>
  </si>
  <si>
    <t>**For the type of organization, please choose from the followings:</t>
    <phoneticPr fontId="1"/>
  </si>
  <si>
    <t>Total years of part-time job experience:</t>
    <phoneticPr fontId="1"/>
  </si>
  <si>
    <t>Total years of full-time job experience:</t>
    <phoneticPr fontId="1"/>
  </si>
  <si>
    <t>Date</t>
    <phoneticPr fontId="1"/>
  </si>
  <si>
    <t>Signature</t>
    <phoneticPr fontId="1"/>
  </si>
  <si>
    <t>6. Medical History</t>
    <phoneticPr fontId="1"/>
  </si>
  <si>
    <t>6-1. Present Medical Status</t>
    <phoneticPr fontId="1"/>
  </si>
  <si>
    <t>a) Do you currently use any medicine or have regular medical checkup by a physician for your illness?</t>
    <phoneticPr fontId="1"/>
  </si>
  <si>
    <t>If yes, please attach your doctor's letter (preferably, written in English) that describes current status of your illness and agreement to join the program</t>
    <phoneticPr fontId="1"/>
  </si>
  <si>
    <t>c) Are you allegic to any medication or food?</t>
    <phoneticPr fontId="1"/>
  </si>
  <si>
    <t>d) Please indicate any needs arising from disabilities that might necessitate additional support or facilities.</t>
    <phoneticPr fontId="1"/>
  </si>
  <si>
    <t>Note: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</si>
  <si>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</si>
  <si>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</si>
  <si>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</si>
  <si>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</si>
  <si>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</si>
  <si>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if yes, please specify</t>
    <phoneticPr fontId="1"/>
  </si>
  <si>
    <t>From</t>
    <phoneticPr fontId="1"/>
  </si>
  <si>
    <t>To</t>
    <phoneticPr fontId="1"/>
  </si>
  <si>
    <t>From / To</t>
    <phoneticPr fontId="1"/>
  </si>
  <si>
    <t>Remarks</t>
    <phoneticPr fontId="1"/>
  </si>
  <si>
    <t>City/Town</t>
    <phoneticPr fontId="1"/>
  </si>
  <si>
    <t>Province &amp; Country</t>
    <phoneticPr fontId="1"/>
  </si>
  <si>
    <t>Province, Country</t>
    <phoneticPr fontId="1"/>
  </si>
  <si>
    <t>From</t>
    <phoneticPr fontId="1"/>
  </si>
  <si>
    <t>From (Month)/(Year) 
To  (Month)/(Year)</t>
    <phoneticPr fontId="1"/>
  </si>
  <si>
    <t>Year 3</t>
    <phoneticPr fontId="1"/>
  </si>
  <si>
    <t>1)</t>
    <phoneticPr fontId="1"/>
  </si>
  <si>
    <t>Listening</t>
    <phoneticPr fontId="1"/>
  </si>
  <si>
    <t>Speaking</t>
    <phoneticPr fontId="1"/>
  </si>
  <si>
    <t>Reading</t>
    <phoneticPr fontId="1"/>
  </si>
  <si>
    <t>Writing</t>
    <phoneticPr fontId="1"/>
  </si>
  <si>
    <t>Have you ever been awarded a scholarship for studying abroad?</t>
    <phoneticPr fontId="1"/>
  </si>
  <si>
    <t>2)  </t>
    <phoneticPr fontId="1"/>
  </si>
  <si>
    <t>English</t>
    <phoneticPr fontId="1"/>
  </si>
  <si>
    <t>Excellent</t>
    <phoneticPr fontId="1"/>
  </si>
  <si>
    <t>Good</t>
    <phoneticPr fontId="1"/>
  </si>
  <si>
    <t>Fair</t>
    <phoneticPr fontId="1"/>
  </si>
  <si>
    <t>Poor</t>
    <phoneticPr fontId="1"/>
  </si>
  <si>
    <t>English Proficiency</t>
    <phoneticPr fontId="1"/>
  </si>
  <si>
    <t>Other Language
(if any)</t>
    <phoneticPr fontId="1"/>
  </si>
  <si>
    <t>Name of scholarship</t>
    <phoneticPr fontId="1"/>
  </si>
  <si>
    <t>Duration</t>
    <phoneticPr fontId="1"/>
  </si>
  <si>
    <t>To</t>
    <phoneticPr fontId="1"/>
  </si>
  <si>
    <t>Jan</t>
    <phoneticPr fontId="1"/>
  </si>
  <si>
    <t>Feb</t>
    <phoneticPr fontId="1"/>
  </si>
  <si>
    <t>Mar</t>
    <phoneticPr fontId="1"/>
  </si>
  <si>
    <t>Apr</t>
    <phoneticPr fontId="1"/>
  </si>
  <si>
    <t>May</t>
    <phoneticPr fontId="1"/>
  </si>
  <si>
    <t>Jun</t>
    <phoneticPr fontId="1"/>
  </si>
  <si>
    <t>Jul</t>
    <phoneticPr fontId="1"/>
  </si>
  <si>
    <t>Aug</t>
    <phoneticPr fontId="1"/>
  </si>
  <si>
    <t>Sep</t>
    <phoneticPr fontId="1"/>
  </si>
  <si>
    <t>Oct</t>
    <phoneticPr fontId="1"/>
  </si>
  <si>
    <t>Nov</t>
    <phoneticPr fontId="1"/>
  </si>
  <si>
    <t>Dec</t>
    <phoneticPr fontId="1"/>
  </si>
  <si>
    <t>Are you currently applying for any scholarship(s), other than ABE Initiative?</t>
    <phoneticPr fontId="1"/>
  </si>
  <si>
    <t>3)</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</si>
  <si>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</si>
  <si>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</si>
  <si>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</si>
  <si>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</si>
  <si>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</si>
  <si>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Name of medicine</t>
    <phoneticPr fontId="1"/>
  </si>
  <si>
    <t>Months of pregnancy</t>
    <phoneticPr fontId="1"/>
  </si>
  <si>
    <t>Name of illness, and condition</t>
    <phoneticPr fontId="1"/>
  </si>
  <si>
    <t>Proficiency of the other language</t>
    <phoneticPr fontId="1"/>
  </si>
  <si>
    <t>What are you allegic to?</t>
    <phoneticPr fontId="1"/>
  </si>
  <si>
    <t>7. Declaration</t>
    <phoneticPr fontId="1"/>
  </si>
  <si>
    <t>Language Proficiency</t>
    <phoneticPr fontId="1"/>
  </si>
  <si>
    <t>1-3. Information about the applicant</t>
    <phoneticPr fontId="1"/>
  </si>
  <si>
    <t>Months</t>
    <phoneticPr fontId="1"/>
  </si>
  <si>
    <t>year4</t>
    <phoneticPr fontId="1"/>
  </si>
  <si>
    <t>month2</t>
    <phoneticPr fontId="1"/>
  </si>
  <si>
    <t>month3</t>
    <phoneticPr fontId="1"/>
  </si>
  <si>
    <t>b) Are you pregnant?</t>
    <phoneticPr fontId="1"/>
  </si>
  <si>
    <t xml:space="preserve">Color Photo 
(4cm×3cm)
Paste your photo
 taken within 
6 months. </t>
    <phoneticPr fontId="1"/>
  </si>
  <si>
    <t>if others, specify</t>
    <phoneticPr fontId="1"/>
  </si>
  <si>
    <t>Date of assignment to the present position</t>
    <phoneticPr fontId="1"/>
  </si>
  <si>
    <t>5. Work Experience</t>
    <phoneticPr fontId="1"/>
  </si>
  <si>
    <t>Self-employed</t>
    <phoneticPr fontId="1"/>
  </si>
  <si>
    <t>Unemployed</t>
    <phoneticPr fontId="1"/>
  </si>
  <si>
    <t>Fresh Graduate</t>
    <phoneticPr fontId="1"/>
  </si>
  <si>
    <r>
      <t xml:space="preserve">Mother Tongue
</t>
    </r>
    <r>
      <rPr>
        <i/>
        <sz val="9"/>
        <color theme="1"/>
        <rFont val="Arial"/>
        <family val="2"/>
      </rPr>
      <t>ex. French</t>
    </r>
    <phoneticPr fontId="1"/>
  </si>
  <si>
    <t>Check List</t>
    <phoneticPr fontId="1"/>
  </si>
  <si>
    <t>Applicant</t>
    <phoneticPr fontId="1"/>
  </si>
  <si>
    <t>Page</t>
    <phoneticPr fontId="1"/>
  </si>
  <si>
    <t>Check Point</t>
    <phoneticPr fontId="1"/>
  </si>
  <si>
    <t>Copy of Passport(ID)</t>
    <phoneticPr fontId="1"/>
  </si>
  <si>
    <t>University Diploma</t>
    <phoneticPr fontId="1"/>
  </si>
  <si>
    <t>Academic Transcript</t>
    <phoneticPr fontId="1"/>
  </si>
  <si>
    <t>Is there official stamp/signature of current organization?</t>
    <phoneticPr fontId="1"/>
  </si>
  <si>
    <t>Is the notary seal affixed to Academic Transcript for all the grades earned in the university?</t>
    <phoneticPr fontId="1"/>
  </si>
  <si>
    <t>Is the date of birth same as on the Passport or ID?</t>
    <phoneticPr fontId="1"/>
  </si>
  <si>
    <t>Is the full name written as shown on the Passport? 
(National ID is acceptable if the applicant does not own a Passport)</t>
    <phoneticPr fontId="1"/>
  </si>
  <si>
    <t>Is the name of organization, department, and position correctly mentioned? (No abbreviation is allowed)</t>
    <phoneticPr fontId="1"/>
  </si>
  <si>
    <t>N/A</t>
    <phoneticPr fontId="1"/>
  </si>
  <si>
    <t>All</t>
    <phoneticPr fontId="1"/>
  </si>
  <si>
    <t>Are all the Yellow columns (MANDATORY) filled?</t>
    <phoneticPr fontId="1"/>
  </si>
  <si>
    <t xml:space="preserve">Signature: </t>
    <phoneticPr fontId="1"/>
  </si>
  <si>
    <t>Lower Secondary Education</t>
  </si>
  <si>
    <t>DATE (Day / Month / Year):                             /                             /</t>
    <phoneticPr fontId="1"/>
  </si>
  <si>
    <t>Type of Organization*</t>
    <phoneticPr fontId="1"/>
  </si>
  <si>
    <t>All</t>
    <phoneticPr fontId="1"/>
  </si>
  <si>
    <t>If not written in English, is the official English translation attached?</t>
    <phoneticPr fontId="1"/>
  </si>
  <si>
    <t>Photos</t>
    <phoneticPr fontId="1"/>
  </si>
  <si>
    <t>Is 6 photos attached other than attaching on page 1 of Application Form?</t>
    <phoneticPr fontId="1"/>
  </si>
  <si>
    <t>Check Point</t>
    <phoneticPr fontId="1"/>
  </si>
  <si>
    <t>Please check the following BEFORE printing</t>
    <phoneticPr fontId="1"/>
  </si>
  <si>
    <t>Is the applicant's photo attached on the Application form?</t>
    <phoneticPr fontId="1"/>
  </si>
  <si>
    <t>Is there a signature on the bottom-right corner of all pages?</t>
    <phoneticPr fontId="1"/>
  </si>
  <si>
    <t>JICA</t>
    <phoneticPr fontId="1"/>
  </si>
  <si>
    <t>JICA</t>
    <phoneticPr fontId="1"/>
  </si>
  <si>
    <t>Expected date of delivery</t>
    <phoneticPr fontId="1"/>
  </si>
  <si>
    <t>Date of employment</t>
    <phoneticPr fontId="1"/>
  </si>
  <si>
    <t>From</t>
    <phoneticPr fontId="1"/>
  </si>
  <si>
    <t>Provide the information of your work experience following the most recent one.
The first row (most recent one) will be filled automatically if 4-1 is correctly filled.</t>
    <phoneticPr fontId="1"/>
  </si>
  <si>
    <t>4-1. Present Organization and Position</t>
    <phoneticPr fontId="1"/>
  </si>
  <si>
    <t>Position</t>
    <phoneticPr fontId="1"/>
  </si>
  <si>
    <t>Department / Division</t>
    <phoneticPr fontId="1"/>
  </si>
  <si>
    <t>Position</t>
    <phoneticPr fontId="1"/>
  </si>
  <si>
    <t>Higher Education</t>
  </si>
  <si>
    <t>Other Name
(If any)</t>
    <phoneticPr fontId="1"/>
  </si>
  <si>
    <t>Is the copy of valid Passport (or National ID) attached?</t>
    <phoneticPr fontId="1"/>
  </si>
  <si>
    <t>Level</t>
    <phoneticPr fontId="1"/>
  </si>
  <si>
    <t xml:space="preserve">Government-owned corporation or facilities </t>
  </si>
  <si>
    <t>D. Others</t>
    <phoneticPr fontId="1"/>
  </si>
  <si>
    <t>NGO/Private(non-profit)</t>
    <phoneticPr fontId="1"/>
  </si>
  <si>
    <t>NGO or non-profit organization</t>
    <phoneticPr fontId="1"/>
  </si>
  <si>
    <t>Freelancer (if you own a company, chose "Private")</t>
    <phoneticPr fontId="1"/>
  </si>
  <si>
    <t>Just graduated or will Graduate soon from University and not working</t>
    <phoneticPr fontId="1"/>
  </si>
  <si>
    <t>not working</t>
    <phoneticPr fontId="1"/>
  </si>
  <si>
    <t>Any status not applying to all above</t>
    <phoneticPr fontId="1"/>
  </si>
  <si>
    <t>Cateory of Organization</t>
    <phoneticPr fontId="1"/>
  </si>
  <si>
    <t>Description</t>
    <phoneticPr fontId="1"/>
  </si>
  <si>
    <t>Private</t>
    <phoneticPr fontId="1"/>
  </si>
  <si>
    <t>Private company including Private school</t>
    <phoneticPr fontId="1"/>
  </si>
  <si>
    <t>B. Ministry / 
Government Institution</t>
    <phoneticPr fontId="1"/>
  </si>
  <si>
    <t>Ministry or Federal Institution</t>
    <phoneticPr fontId="1"/>
  </si>
  <si>
    <t>Governmental Institution run by state/province or city/town</t>
    <phoneticPr fontId="1"/>
  </si>
  <si>
    <t>C. Higher Education 
and TVET</t>
    <phoneticPr fontId="1"/>
  </si>
  <si>
    <t>Either public or Private University</t>
    <phoneticPr fontId="1"/>
  </si>
  <si>
    <t>4. Present Organization and Nomination</t>
    <phoneticPr fontId="1"/>
  </si>
  <si>
    <t>If the schooling years does not match with the regular academic period, is it explained in the Remarks column?</t>
    <phoneticPr fontId="1"/>
  </si>
  <si>
    <t>Course Code</t>
    <phoneticPr fontId="1"/>
  </si>
  <si>
    <t>Is the name and date of birth as shown on the Passport or ID? If not, please describe the reason in the letter.</t>
    <phoneticPr fontId="1"/>
  </si>
  <si>
    <t>If not written in English, is the official English translation attached?</t>
    <phoneticPr fontId="1"/>
  </si>
  <si>
    <t>Nationality</t>
    <phoneticPr fontId="1"/>
  </si>
  <si>
    <t>Resident Country</t>
    <phoneticPr fontId="1"/>
  </si>
  <si>
    <t>State/Province</t>
    <phoneticPr fontId="1"/>
  </si>
  <si>
    <t>Date of Birth
(Day/Month/Year)</t>
    <phoneticPr fontId="1"/>
  </si>
  <si>
    <t>*Please refer to Category of Organization on page 5 (4. Present Organization and Nomination)</t>
    <phoneticPr fontId="1"/>
  </si>
  <si>
    <r>
      <t xml:space="preserve">Certificate
(if any)
</t>
    </r>
    <r>
      <rPr>
        <i/>
        <sz val="9"/>
        <color theme="1"/>
        <rFont val="Arial"/>
        <family val="2"/>
      </rPr>
      <t>ex. TOEFL, IELTS</t>
    </r>
    <phoneticPr fontId="1"/>
  </si>
  <si>
    <r>
      <t xml:space="preserve">Please check the following </t>
    </r>
    <r>
      <rPr>
        <sz val="10"/>
        <color rgb="FFFF0000"/>
        <rFont val="Arial"/>
        <family val="2"/>
      </rPr>
      <t>AFTER</t>
    </r>
    <r>
      <rPr>
        <sz val="10"/>
        <color theme="1"/>
        <rFont val="Arial"/>
        <family val="2"/>
      </rPr>
      <t xml:space="preserve"> printing</t>
    </r>
    <phoneticPr fontId="1"/>
  </si>
  <si>
    <r>
      <t xml:space="preserve">Please check the following </t>
    </r>
    <r>
      <rPr>
        <sz val="10"/>
        <color rgb="FFFF0000"/>
        <rFont val="Arial"/>
        <family val="2"/>
      </rPr>
      <t>BEFORE</t>
    </r>
    <r>
      <rPr>
        <sz val="10"/>
        <color theme="1"/>
        <rFont val="Arial"/>
        <family val="2"/>
      </rPr>
      <t xml:space="preserve"> submission</t>
    </r>
    <phoneticPr fontId="1"/>
  </si>
  <si>
    <t>Is the name of the degree same as in the "University Diploma" and "Academic Transcript"?</t>
    <phoneticPr fontId="1"/>
  </si>
  <si>
    <t>(Doctor's Letter)</t>
    <phoneticPr fontId="1"/>
  </si>
  <si>
    <t>Is the schooling years corresponded to the years specified in University Diploma and Academic Transcript?</t>
    <phoneticPr fontId="1"/>
  </si>
  <si>
    <t>In the Declaration Form, is the signed date within the application period?</t>
    <phoneticPr fontId="1"/>
  </si>
  <si>
    <t>Is the "Title", "Introduction", "Objective" and "Conclusion", respectively followed?</t>
    <phoneticPr fontId="1"/>
  </si>
  <si>
    <t>Is the research plan written with enough amount of words?
(Extreme lack of words may not be accepted)</t>
    <phoneticPr fontId="1"/>
  </si>
  <si>
    <t>Annex 3
Research Plan</t>
    <phoneticPr fontId="1"/>
  </si>
  <si>
    <t>Is your age between 22 to 39? (if not, check qualified age at JICA overseas office in charge of your country)</t>
    <phoneticPr fontId="1"/>
  </si>
  <si>
    <t xml:space="preserve">Are all attachments submitted? </t>
    <phoneticPr fontId="1"/>
  </si>
  <si>
    <t>If yes in 6-1(a), is the doctor's letter (written in English) attached? The letter should describe current status of the applicant's illness and has a consent for an applicant to join the program healthy.</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</si>
  <si>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</si>
  <si>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Is the total schooling years over minimum academic years for Bachelor's degree?   your total schooling years-&gt;</t>
    <phoneticPr fontId="1"/>
  </si>
  <si>
    <t>1-1. Course (JICA may suggest appropriate course during the 2nd Selection)</t>
    <phoneticPr fontId="1"/>
  </si>
  <si>
    <t>1-4. Contact Person in Emergency (2 people)</t>
    <phoneticPr fontId="1"/>
  </si>
  <si>
    <t>All applicants are required to specify first, second and third choice of Universities by reference to "2-(1): University Information for the Applicants".</t>
    <phoneticPr fontId="1"/>
  </si>
  <si>
    <r>
      <t>Instruction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</si>
  <si>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</si>
  <si>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Primary Education</t>
    <phoneticPr fontId="1"/>
  </si>
  <si>
    <t>Hokkaido University</t>
  </si>
  <si>
    <t>Graduate school of  Medicine</t>
  </si>
  <si>
    <t>Graduate School of Engineering</t>
  </si>
  <si>
    <t>Graduate School of Environmental Science</t>
  </si>
  <si>
    <t>Graduate School of Agriculture</t>
  </si>
  <si>
    <t>Graduate School of Animal and Veterinary Sciences and Agriculture</t>
  </si>
  <si>
    <t>Animal Science and Agriculture</t>
  </si>
  <si>
    <t>Veterinary Science</t>
  </si>
  <si>
    <t>Tohoku University</t>
  </si>
  <si>
    <t>Graduate School of Law</t>
  </si>
  <si>
    <t>Graduate School of Dentistry</t>
  </si>
  <si>
    <t>Akita University</t>
  </si>
  <si>
    <t xml:space="preserve">Yamagata University </t>
  </si>
  <si>
    <t>Graduate School of Agricultural Sciences</t>
  </si>
  <si>
    <t>Iwate University</t>
  </si>
  <si>
    <t>The United Graduate school of Agricultural Sciences</t>
  </si>
  <si>
    <t>Ashikaga University</t>
  </si>
  <si>
    <t>Master of  Engineering</t>
  </si>
  <si>
    <t>1001A</t>
  </si>
  <si>
    <t>Utsunomiya University</t>
  </si>
  <si>
    <t>Graduate School of Regional Development and Creativity</t>
  </si>
  <si>
    <t>1101A</t>
  </si>
  <si>
    <t>Yokohama National University</t>
  </si>
  <si>
    <t>1102A</t>
  </si>
  <si>
    <t>1201A</t>
  </si>
  <si>
    <t>1202A</t>
  </si>
  <si>
    <t>1301A</t>
  </si>
  <si>
    <t>1301B</t>
  </si>
  <si>
    <t>1301C</t>
  </si>
  <si>
    <t>1301D</t>
  </si>
  <si>
    <t>Mechanical Engineering</t>
  </si>
  <si>
    <t>1302A</t>
  </si>
  <si>
    <t>Graduate School of Science and Technology</t>
  </si>
  <si>
    <t>Graduate School of Economics</t>
  </si>
  <si>
    <t>1401A</t>
  </si>
  <si>
    <t xml:space="preserve">Graduate School of Integrative Science and Engineering </t>
  </si>
  <si>
    <t>1402A</t>
  </si>
  <si>
    <t>1501A</t>
  </si>
  <si>
    <t>University of Yamanashi</t>
  </si>
  <si>
    <t>Integrated Graduate School of Medicine, Engineering, and Agricultural Sciences</t>
  </si>
  <si>
    <t>1501B</t>
  </si>
  <si>
    <t>1501C</t>
  </si>
  <si>
    <t>Department of Engineering・Special Educational Program on River Basin Environmental Sciences</t>
  </si>
  <si>
    <t>1501D</t>
  </si>
  <si>
    <t>Department of Engineering・Environmental and Social System Science Course・River Basin Environmental Science Major</t>
  </si>
  <si>
    <t>1601A</t>
  </si>
  <si>
    <t>The University of Tokyo</t>
  </si>
  <si>
    <t>International Graduate Program in the Field of Civil Engineering and Infrastructure Studies</t>
  </si>
  <si>
    <t>1602A</t>
  </si>
  <si>
    <t>Graduate School of Agricultural and Life Sciences</t>
  </si>
  <si>
    <t>Department of Agricultural and Resource Economics</t>
  </si>
  <si>
    <t>1602B</t>
  </si>
  <si>
    <t>International Program in Agricultural Development Studies (IPADS)</t>
  </si>
  <si>
    <t>1602C</t>
  </si>
  <si>
    <t>Department of Global Agricultural Sciences</t>
  </si>
  <si>
    <t>1603A</t>
  </si>
  <si>
    <t>Graduate School of Frontier Sciences</t>
  </si>
  <si>
    <t>Department of Environment Systems</t>
  </si>
  <si>
    <t>1603B</t>
  </si>
  <si>
    <t>Department of International Studies</t>
  </si>
  <si>
    <t>1604A</t>
  </si>
  <si>
    <t>Graduatate School of Public Policy</t>
  </si>
  <si>
    <t>1701A</t>
  </si>
  <si>
    <t>Hitotsubashi University</t>
  </si>
  <si>
    <t>1701B</t>
  </si>
  <si>
    <t>School of Internarional and Public Policy</t>
  </si>
  <si>
    <t>Asian Public Policy Program</t>
  </si>
  <si>
    <t>1801A</t>
  </si>
  <si>
    <t>1802A</t>
  </si>
  <si>
    <t>1901A</t>
  </si>
  <si>
    <t>Tokyo Institute of Technology</t>
  </si>
  <si>
    <t>School of Engineering</t>
  </si>
  <si>
    <t>1901B</t>
  </si>
  <si>
    <t>1902A</t>
  </si>
  <si>
    <t>School of Materials and Chemical Technology</t>
  </si>
  <si>
    <t>1903A</t>
  </si>
  <si>
    <t>School of Life Science and Technology</t>
  </si>
  <si>
    <t>1903B</t>
  </si>
  <si>
    <t>1904A</t>
  </si>
  <si>
    <t>School of Environment and Society</t>
  </si>
  <si>
    <t>1904B</t>
  </si>
  <si>
    <t>1904C</t>
  </si>
  <si>
    <t>1904D</t>
  </si>
  <si>
    <t>1904E</t>
  </si>
  <si>
    <t>2001A</t>
  </si>
  <si>
    <t>Tokyo Medical and Dental University</t>
  </si>
  <si>
    <t>Graduate School of Medical and Dental Sciences</t>
  </si>
  <si>
    <t>Master of Public Health in Global Health Course</t>
  </si>
  <si>
    <t>2101A</t>
  </si>
  <si>
    <t>2201A</t>
  </si>
  <si>
    <t>Tokyo University of Marine Science and Technology</t>
  </si>
  <si>
    <t>Graduate school of Marine Science and Technology</t>
  </si>
  <si>
    <t>2301A</t>
  </si>
  <si>
    <t>WASEDA University</t>
  </si>
  <si>
    <t>2302A</t>
  </si>
  <si>
    <t>Graduate School of Commerce</t>
  </si>
  <si>
    <t>2303A</t>
  </si>
  <si>
    <t>Graduate School of Political Science</t>
  </si>
  <si>
    <t>2304A</t>
  </si>
  <si>
    <t>2305A</t>
  </si>
  <si>
    <t>2306A</t>
  </si>
  <si>
    <t>2307A</t>
  </si>
  <si>
    <t>Graduate School of Business and Finance</t>
  </si>
  <si>
    <t>2307B</t>
  </si>
  <si>
    <t>Graduate School of Asia-Pacific Studies</t>
  </si>
  <si>
    <t>2401A</t>
  </si>
  <si>
    <t>Graduate School of Engineering and Science</t>
  </si>
  <si>
    <t>2501A</t>
  </si>
  <si>
    <t>2502A</t>
  </si>
  <si>
    <t>2601A</t>
  </si>
  <si>
    <t>Sophia University</t>
  </si>
  <si>
    <t>Graduate School of Global Environmental Studies</t>
  </si>
  <si>
    <t>2602A</t>
  </si>
  <si>
    <t>2603A</t>
  </si>
  <si>
    <t>2701A</t>
  </si>
  <si>
    <t>Hosei University</t>
  </si>
  <si>
    <t>IIST(Institute of Integrated Science and Technology)</t>
  </si>
  <si>
    <t>2801A</t>
  </si>
  <si>
    <t>2802A</t>
  </si>
  <si>
    <t>2803A</t>
  </si>
  <si>
    <t>2804A</t>
  </si>
  <si>
    <t>2901A</t>
  </si>
  <si>
    <t>3001A</t>
  </si>
  <si>
    <t>Meiji University</t>
  </si>
  <si>
    <t>Graduate school of Governance Studies</t>
  </si>
  <si>
    <t>3101A</t>
  </si>
  <si>
    <t>Kogakuin University of Technology and Engineering</t>
  </si>
  <si>
    <t>3101B</t>
  </si>
  <si>
    <t>Applied Chemistry and Chemical Engineering</t>
  </si>
  <si>
    <t>3101C</t>
  </si>
  <si>
    <t>3101D</t>
  </si>
  <si>
    <t>Informatics</t>
  </si>
  <si>
    <t>3101E</t>
  </si>
  <si>
    <t>Architecture</t>
  </si>
  <si>
    <t>3101F</t>
  </si>
  <si>
    <t>3201A</t>
  </si>
  <si>
    <t>Graduate School of Policy Studies</t>
  </si>
  <si>
    <t>One-year Master’s Program of Public Policy (MP1)</t>
  </si>
  <si>
    <t>3201B</t>
  </si>
  <si>
    <t>Two-year Master’s Program of Public Policy (MP2)</t>
  </si>
  <si>
    <t>3201C</t>
  </si>
  <si>
    <t>GRIPS Global Governance Program (G-cube)</t>
  </si>
  <si>
    <t>3301A</t>
  </si>
  <si>
    <t>Saitama University</t>
  </si>
  <si>
    <t>International Graduate Program on Civil and Environmental Engineering</t>
  </si>
  <si>
    <t>3401A</t>
  </si>
  <si>
    <t>Niigata University</t>
  </si>
  <si>
    <t>3501A</t>
  </si>
  <si>
    <t>3601A</t>
  </si>
  <si>
    <t>Nagaoka University of Technology</t>
  </si>
  <si>
    <t>Graduate school of Engineering</t>
  </si>
  <si>
    <t>3701A</t>
  </si>
  <si>
    <t>International University of Japan</t>
  </si>
  <si>
    <t>Graduate School of International Relations</t>
  </si>
  <si>
    <t>International Development Program (IDP)</t>
  </si>
  <si>
    <t>3701B</t>
  </si>
  <si>
    <t>International Relations Program (IRP)</t>
  </si>
  <si>
    <t>3701C</t>
  </si>
  <si>
    <t>Public Management and Policy Analysis Program (PMPP)</t>
  </si>
  <si>
    <t>3701D</t>
  </si>
  <si>
    <t>3701E</t>
  </si>
  <si>
    <t>Economics Cluster</t>
  </si>
  <si>
    <t>3701F</t>
  </si>
  <si>
    <t>Internatioal Relations Cluster</t>
  </si>
  <si>
    <t>3701G</t>
  </si>
  <si>
    <t>Public Management Cluster</t>
  </si>
  <si>
    <t>3702A</t>
  </si>
  <si>
    <t>3801A</t>
  </si>
  <si>
    <t>Graduate School of Natural Science and Technology</t>
  </si>
  <si>
    <t>3901A</t>
  </si>
  <si>
    <t>3901B</t>
  </si>
  <si>
    <t>Graduate Program in Business Architecture</t>
  </si>
  <si>
    <t>4001A</t>
  </si>
  <si>
    <t>University of Fukui</t>
  </si>
  <si>
    <t>4101A</t>
  </si>
  <si>
    <t>Nagoya University</t>
  </si>
  <si>
    <t>4102A</t>
  </si>
  <si>
    <t>Graduate School of International Development</t>
  </si>
  <si>
    <t>4103A</t>
  </si>
  <si>
    <t>4104A</t>
  </si>
  <si>
    <t>4105A</t>
  </si>
  <si>
    <t>4201A</t>
  </si>
  <si>
    <t>Nagoya Institute of Technology</t>
  </si>
  <si>
    <t>Department of Life Science and Applied Chemistry</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</si>
  <si>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</si>
  <si>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</si>
  <si>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</si>
  <si>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</si>
  <si>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</si>
  <si>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</si>
  <si>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</si>
  <si>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</si>
  <si>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</si>
  <si>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Graduate School of Management</t>
  </si>
  <si>
    <t>MBA</t>
  </si>
  <si>
    <t>4401A</t>
  </si>
  <si>
    <t>Gifu University</t>
  </si>
  <si>
    <t>4402A</t>
  </si>
  <si>
    <t>4501A</t>
  </si>
  <si>
    <t>Mie University</t>
  </si>
  <si>
    <t>4601A</t>
  </si>
  <si>
    <t>4701A</t>
  </si>
  <si>
    <t>4701B</t>
  </si>
  <si>
    <t>4801A</t>
  </si>
  <si>
    <t>Kyoto University</t>
  </si>
  <si>
    <t>East Asia Sustainable Economic Development Studies</t>
  </si>
  <si>
    <t>4802A</t>
  </si>
  <si>
    <t>Special Corse in Agricultural Sciences</t>
  </si>
  <si>
    <t>4803A</t>
  </si>
  <si>
    <t>Graduate School of Energy Science</t>
  </si>
  <si>
    <t>4804A</t>
  </si>
  <si>
    <t>Graduate School of Asian and African Area Studies</t>
  </si>
  <si>
    <t>4805A</t>
  </si>
  <si>
    <t>Graduate school of Global Environmental Studies</t>
  </si>
  <si>
    <t>4901A</t>
  </si>
  <si>
    <t>5001A</t>
  </si>
  <si>
    <t>Kyoto Institute of Technology</t>
  </si>
  <si>
    <t>5101A</t>
  </si>
  <si>
    <t>Ritsumeikan University</t>
  </si>
  <si>
    <t>Graduate School of Life Schiences</t>
  </si>
  <si>
    <t>5102A</t>
  </si>
  <si>
    <t>5103A</t>
  </si>
  <si>
    <t>Graduate School of Policy Science</t>
  </si>
  <si>
    <t>5104A</t>
  </si>
  <si>
    <t>5201A</t>
  </si>
  <si>
    <t>5301A</t>
  </si>
  <si>
    <t>International Masters Program</t>
  </si>
  <si>
    <t>5302A</t>
  </si>
  <si>
    <t>International Management Course</t>
  </si>
  <si>
    <t>5401A</t>
  </si>
  <si>
    <t>Kansai University</t>
  </si>
  <si>
    <t>Graduate School of Societal Safety Sciences</t>
  </si>
  <si>
    <t>Ph.D. of Disaster Management Program</t>
  </si>
  <si>
    <t>5402A</t>
  </si>
  <si>
    <t>5501A</t>
  </si>
  <si>
    <t>Doshisha University</t>
  </si>
  <si>
    <t>5502A</t>
  </si>
  <si>
    <t>5601A</t>
  </si>
  <si>
    <t>Ryukoku University</t>
  </si>
  <si>
    <t>5701A</t>
  </si>
  <si>
    <t>Hiroshima University</t>
  </si>
  <si>
    <t>Master's Course</t>
  </si>
  <si>
    <t>5701B</t>
  </si>
  <si>
    <t>5702A</t>
  </si>
  <si>
    <t>5702B</t>
  </si>
  <si>
    <t>5702C</t>
  </si>
  <si>
    <t>5702D</t>
  </si>
  <si>
    <t>5702E</t>
  </si>
  <si>
    <t>5703A</t>
  </si>
  <si>
    <t>Graduate School of Integrated Sciences for Life</t>
  </si>
  <si>
    <t>5703B</t>
  </si>
  <si>
    <t>5704A</t>
  </si>
  <si>
    <t>5705A</t>
  </si>
  <si>
    <t>5801A</t>
  </si>
  <si>
    <t>5901A</t>
  </si>
  <si>
    <t>Yamaguchi University</t>
  </si>
  <si>
    <t>5902A</t>
  </si>
  <si>
    <t>5903A</t>
  </si>
  <si>
    <t xml:space="preserve">Graduate School of Innovation and Technology Management </t>
  </si>
  <si>
    <t>6001A</t>
  </si>
  <si>
    <t>6001B</t>
  </si>
  <si>
    <t>6001C</t>
  </si>
  <si>
    <t>6101A</t>
  </si>
  <si>
    <t>Tottori University</t>
  </si>
  <si>
    <t>Graduate school of  Sustainability Science</t>
  </si>
  <si>
    <t>Department of Engineering</t>
  </si>
  <si>
    <t>6201A</t>
  </si>
  <si>
    <t>Ehime University</t>
  </si>
  <si>
    <t>6201B</t>
  </si>
  <si>
    <t>6201C</t>
  </si>
  <si>
    <t>6201D</t>
  </si>
  <si>
    <t>6201E</t>
  </si>
  <si>
    <t>6202A</t>
  </si>
  <si>
    <t>Graduate School of Science and Engineering</t>
  </si>
  <si>
    <t>Mathematical Sciences</t>
  </si>
  <si>
    <t>6202B</t>
  </si>
  <si>
    <t>Earth's Evolution and Environment</t>
  </si>
  <si>
    <t>6202C</t>
  </si>
  <si>
    <t>Molecular Science</t>
  </si>
  <si>
    <t>6202D</t>
  </si>
  <si>
    <t>Biology and Environmental Science</t>
  </si>
  <si>
    <t>6202E</t>
  </si>
  <si>
    <t>Graduate school of Science and Engineering</t>
  </si>
  <si>
    <t>Civil and Environmental Engineering Course</t>
  </si>
  <si>
    <t>6203A</t>
  </si>
  <si>
    <t>Special Course for Asia, Africa and the Pasific Rim</t>
  </si>
  <si>
    <t>6204A</t>
  </si>
  <si>
    <t>6301A</t>
  </si>
  <si>
    <t>Kagawa University</t>
  </si>
  <si>
    <t>6302A</t>
  </si>
  <si>
    <t>Division of Safety Systems Construction Engineering</t>
  </si>
  <si>
    <t>6302B</t>
  </si>
  <si>
    <t>Division of Reliability-based Information Systems Engineering</t>
  </si>
  <si>
    <t>Division of Intelligent Mechanical Systems Engineering</t>
  </si>
  <si>
    <t>6303A</t>
  </si>
  <si>
    <t>6401A</t>
  </si>
  <si>
    <t>6402A</t>
  </si>
  <si>
    <t>6501A</t>
  </si>
  <si>
    <t>Kochi University</t>
  </si>
  <si>
    <t>Graduate School of Integrated Arts and Sciences</t>
  </si>
  <si>
    <t>6501B</t>
  </si>
  <si>
    <t>6501C</t>
  </si>
  <si>
    <t>6501D</t>
  </si>
  <si>
    <t>6501E</t>
  </si>
  <si>
    <t>Graduated School of Integrated Arts and Sciences</t>
  </si>
  <si>
    <t>Kuroshio Science Program(Doctoral Course)</t>
  </si>
  <si>
    <t>6601A</t>
  </si>
  <si>
    <t>Global Education Course</t>
  </si>
  <si>
    <t>6701A</t>
  </si>
  <si>
    <t>Kyushu University</t>
  </si>
  <si>
    <t>6702A</t>
  </si>
  <si>
    <t>6703A</t>
  </si>
  <si>
    <t>CSPA (Comparative Studies of Politics and Administration in Asia)</t>
  </si>
  <si>
    <t>6703B</t>
  </si>
  <si>
    <t>6704A</t>
  </si>
  <si>
    <t>International Program in Public Economics</t>
  </si>
  <si>
    <t>6704B</t>
  </si>
  <si>
    <t>International Program in Financial and Business Economics</t>
  </si>
  <si>
    <t xml:space="preserve">International Program in Management and Accounting
</t>
  </si>
  <si>
    <t>6705A</t>
  </si>
  <si>
    <t>Graduate School of Bioresource and Bioenvironmental Sciences</t>
  </si>
  <si>
    <t>International Graduate Program</t>
  </si>
  <si>
    <t>6706A</t>
  </si>
  <si>
    <t xml:space="preserve">Intellectual Exchange and Innovation (IEI) Program </t>
  </si>
  <si>
    <t>6707A</t>
  </si>
  <si>
    <t>Department of Earth Resources Engineering</t>
  </si>
  <si>
    <t>6707B</t>
  </si>
  <si>
    <t>Department of Cooperative Program for Resources Engineering</t>
  </si>
  <si>
    <t>6801A</t>
  </si>
  <si>
    <t>Kyushu Institute of Technology</t>
  </si>
  <si>
    <t>Space Engineering International Course</t>
  </si>
  <si>
    <t>6901A</t>
  </si>
  <si>
    <t>Nagasaki University</t>
  </si>
  <si>
    <t>Gradate School of Biomedical Sciences</t>
  </si>
  <si>
    <t>Division of Disater and Radiation Medical Sciences Joint Degree</t>
  </si>
  <si>
    <t>6902A</t>
  </si>
  <si>
    <t>Water and Environmental Engineering Program</t>
  </si>
  <si>
    <t>6903A</t>
  </si>
  <si>
    <t>School of Tropical Medicine and Global Health</t>
  </si>
  <si>
    <t>7001A</t>
  </si>
  <si>
    <t>Kumamoto University</t>
  </si>
  <si>
    <t>7001B</t>
  </si>
  <si>
    <t>7101A</t>
  </si>
  <si>
    <t>7102A</t>
  </si>
  <si>
    <t>7103A</t>
  </si>
  <si>
    <t>7201A</t>
  </si>
  <si>
    <t>7301A</t>
  </si>
  <si>
    <t>Kagoshima University</t>
  </si>
  <si>
    <t>7301B</t>
  </si>
  <si>
    <t>7401A</t>
  </si>
  <si>
    <t>7501A</t>
  </si>
  <si>
    <t>Ritsumeikan Asia Pacific University</t>
  </si>
  <si>
    <t>7501B</t>
  </si>
  <si>
    <t>7501C</t>
  </si>
  <si>
    <t>7501D</t>
  </si>
  <si>
    <t>7502A</t>
  </si>
  <si>
    <t>7502B</t>
  </si>
  <si>
    <t>7502C</t>
  </si>
  <si>
    <t>7502D</t>
  </si>
  <si>
    <t>7601A</t>
  </si>
  <si>
    <t>University of the Ryukyus</t>
  </si>
  <si>
    <t>7601B</t>
  </si>
  <si>
    <t>7602A</t>
  </si>
  <si>
    <t>7701A</t>
  </si>
  <si>
    <t>GUNMA UNIVERSITY</t>
  </si>
  <si>
    <t>Education Program of Mechanical Science and Technology</t>
  </si>
  <si>
    <t>Graduate School</t>
    <phoneticPr fontId="1"/>
  </si>
  <si>
    <t>Course / Program / Degree</t>
    <phoneticPr fontId="1"/>
  </si>
  <si>
    <t>Name</t>
    <phoneticPr fontId="1"/>
  </si>
  <si>
    <t>School</t>
    <phoneticPr fontId="1"/>
  </si>
  <si>
    <t>Course</t>
    <phoneticPr fontId="1"/>
  </si>
  <si>
    <t>Course</t>
  </si>
  <si>
    <t>School</t>
  </si>
  <si>
    <t>Name</t>
  </si>
  <si>
    <t>フラグ
No.</t>
    <phoneticPr fontId="1"/>
  </si>
  <si>
    <t>Medical Science Course</t>
    <phoneticPr fontId="1"/>
  </si>
  <si>
    <t>School Code</t>
    <phoneticPr fontId="1"/>
  </si>
  <si>
    <t>declare that I apply for the Master’s Degree and Internship Program of African Business Education Initiative for Youth (ABE Initiative) / SDGs Global Leader with a full understanding of the “General Information”, especially the articles stipulated below:</t>
    <phoneticPr fontId="1"/>
  </si>
  <si>
    <t>Is the name of supervisors chosen from the professor list in the University Information?</t>
    <phoneticPr fontId="1"/>
  </si>
  <si>
    <t>Is the applicant applying for any scholarship other than ABE Initiative?</t>
    <phoneticPr fontId="1"/>
  </si>
  <si>
    <t xml:space="preserve">Reg.No                                </t>
    <phoneticPr fontId="1"/>
  </si>
  <si>
    <t>1)</t>
    <phoneticPr fontId="1"/>
  </si>
  <si>
    <t xml:space="preserve">                                                                                                                                                                                                                                                                                                                                                                                        </t>
    <phoneticPr fontId="1"/>
  </si>
  <si>
    <t>Name of Applicant:</t>
    <phoneticPr fontId="1"/>
  </si>
  <si>
    <t>First Name</t>
    <phoneticPr fontId="1"/>
  </si>
  <si>
    <t>Sex</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</si>
  <si>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
                introduction, 
                brief question &amp; answer using the present and 
                past tenses.</t>
    <phoneticPr fontId="1"/>
  </si>
  <si>
    <r>
      <rPr>
        <sz val="7.5"/>
        <color theme="1"/>
        <rFont val="Arial"/>
        <family val="2"/>
      </rPr>
      <t>(1)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t>
    </r>
    <r>
      <rPr>
        <sz val="7.5"/>
        <rFont val="Arial"/>
        <family val="2"/>
      </rPr>
      <t xml:space="preserve">
(2) OBJECTIVE OF THE PROGRAM
</t>
    </r>
    <r>
      <rPr>
        <sz val="7.5"/>
        <rFont val="ＭＳ Ｐゴシック"/>
        <family val="3"/>
        <charset val="128"/>
      </rPr>
      <t>　</t>
    </r>
    <r>
      <rPr>
        <sz val="7.5"/>
        <rFont val="Arial"/>
        <family val="2"/>
      </rPr>
      <t>(2-1) When I am accepted for the Master</t>
    </r>
    <r>
      <rPr>
        <sz val="7.5"/>
        <rFont val="ＭＳ Ｐゴシック"/>
        <family val="3"/>
        <charset val="128"/>
      </rPr>
      <t>’</t>
    </r>
    <r>
      <rPr>
        <sz val="7.5"/>
        <rFont val="Arial"/>
        <family val="2"/>
      </rPr>
      <t xml:space="preserve">s Degree and Internship Program of African Business Education Initiative for Youth program, I agree
      2-1-1. that the objective of the program which is written in G.I. Therefore, I will participate in observation tours of companies, summer
        internship, and post graduate internship as designated by JICA,
      2-1-2. that I am required to contribute to the development of my nation’s relationship with Japan after completing the Master’s course and
        Internships in Japan,
      2-1-3. that the objective of the program is not provision of employment in Japan upon completion of the program.
</t>
    </r>
    <r>
      <rPr>
        <sz val="7.5"/>
        <rFont val="ＭＳ Ｐゴシック"/>
        <family val="3"/>
        <charset val="128"/>
      </rPr>
      <t>　</t>
    </r>
    <r>
      <rPr>
        <sz val="7.5"/>
        <rFont val="Arial"/>
        <family val="2"/>
      </rPr>
      <t xml:space="preserve">(2-2) When I am accepted for the SDGs Global Leadership Program, I agree
      2-2-1. that the objective of the program which is written in G.I. Therefore, I will participate in additional programs as being instructed in G.I if necessary.
      2-2-2. that I am required to contribute to the development of my nation’s long-term good relationship with Japan after completing the course in Japan,
      2-2-3. that the objective of the program is not provision of employment in Japan upon completion of the program.
</t>
    </r>
    <r>
      <rPr>
        <sz val="7.5"/>
        <color theme="1"/>
        <rFont val="Arial"/>
        <family val="2"/>
      </rPr>
      <t xml:space="preserve">(3)  JICA’s GUIDELINES
 When I am accepted for the program, I agree
    1.  to invite family to Japan (spouse and children only), participants should be responsible for all expenses and necessary procedures 
         in Japan by themselves. JICA does not provide any support or additional financial assistance except issuing necessary 
        documents for the process. If the participants  wish to invite families, JICA strongly recommend doing so AFTER 6 MONTHS upon 
        arrival in Japan at the earliest,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8. to consent to waive exercise of my copyright holder’s rights for documents or products that are produced during the course of the 
        program, against duplication and/or translation by JICA, as long as they are used for the purposes of the program,
    9. to approve the privacy policy and the copyright policy in the G.I.
     JICA’s Information Security Policy in relation to Personal Information Protection
    </t>
    </r>
    <r>
      <rPr>
        <sz val="7.5"/>
        <color theme="1"/>
        <rFont val="ＭＳ Ｐゴシック"/>
        <family val="3"/>
        <charset val="128"/>
      </rPr>
      <t>●</t>
    </r>
    <r>
      <rPr>
        <sz val="7.5"/>
        <color theme="1"/>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a platform, used or analysed within the scope of ABE Initiative
        Programs and activities of concerned parties: JICA, Japanese Universities and registered Japanese enterprises. 
    </t>
    </r>
    <r>
      <rPr>
        <sz val="7.5"/>
        <color theme="1"/>
        <rFont val="ＭＳ Ｐゴシック"/>
        <family val="3"/>
        <charset val="128"/>
      </rPr>
      <t>●</t>
    </r>
    <r>
      <rPr>
        <sz val="7.5"/>
        <color theme="1"/>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 to the participants.
            2. To provide ABE initiative to the participants from developing countries under the Citizens’ Cooperation Activities.
            3. In addition to 1. and 2. above, if the government of Japan or JICA determines necessary in the course of technical 
                cooperation.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t>
    </r>
    <phoneticPr fontId="1"/>
  </si>
  <si>
    <t>Master's Degree and Internship Program of African Business Education Initiative for Youth 
 / SDGs Global Leadership Program for FY2021</t>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</si>
  <si>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</si>
  <si>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t>If you wish to apply for a PhD, please make sure to fill in "Supervisor of choice".</t>
    <phoneticPr fontId="1"/>
  </si>
  <si>
    <t>In case of Master's program, please fill in if you have a desired supervisor.</t>
    <phoneticPr fontId="1"/>
  </si>
  <si>
    <t>Master/PhD
(Master ONLY if you apply for ABE Initiative)</t>
    <phoneticPr fontId="1"/>
  </si>
  <si>
    <t>Please write the reasons in Remarks if you need to make a supplement or explanation for the instruction 4, 5, or 6.</t>
    <phoneticPr fontId="1"/>
  </si>
  <si>
    <t>/</t>
    <phoneticPr fontId="1"/>
  </si>
  <si>
    <t>4-2. Confirmation of the nomination by the applicant's present organization</t>
    <phoneticPr fontId="1"/>
  </si>
  <si>
    <t>I agree to nominate this person on behalf of our organization</t>
    <phoneticPr fontId="1"/>
  </si>
  <si>
    <t>Supervisor of choice*</t>
    <phoneticPr fontId="1"/>
  </si>
  <si>
    <t>*</t>
    <phoneticPr fontId="1"/>
  </si>
  <si>
    <t xml:space="preserve"> the ministry / government institution or any higher education and TVET institution</t>
  </si>
  <si>
    <t>*</t>
    <phoneticPr fontId="1"/>
  </si>
  <si>
    <t>This confirmation is necessary if the applicant's present organization is</t>
  </si>
  <si>
    <t>Age
(As of 1/4/2021)</t>
    <phoneticPr fontId="1"/>
  </si>
  <si>
    <t>1001B</t>
  </si>
  <si>
    <t>1001C</t>
  </si>
  <si>
    <t>Graduate School of Engineering Science</t>
  </si>
  <si>
    <t>Graduate School of  Urban Innovation</t>
  </si>
  <si>
    <t>1102B</t>
  </si>
  <si>
    <t>Yokohama City University</t>
    <phoneticPr fontId="1"/>
  </si>
  <si>
    <t>Graduate School of Medical Life Science</t>
    <phoneticPr fontId="1"/>
  </si>
  <si>
    <t>Graduate School of International Management</t>
    <phoneticPr fontId="1"/>
  </si>
  <si>
    <t>1203A</t>
  </si>
  <si>
    <t>Graduate School of Nanobioscience</t>
    <phoneticPr fontId="1"/>
  </si>
  <si>
    <t>1203B</t>
  </si>
  <si>
    <t>1204A</t>
  </si>
  <si>
    <t>Graduate School of Data Science</t>
    <phoneticPr fontId="1"/>
  </si>
  <si>
    <t>1205A</t>
  </si>
  <si>
    <t>Graduate School of Urban Social and Cultural Studies</t>
    <phoneticPr fontId="1"/>
  </si>
  <si>
    <t>Tokai University</t>
    <phoneticPr fontId="1"/>
  </si>
  <si>
    <t>Graduate School of Science and Technology</t>
    <phoneticPr fontId="1"/>
  </si>
  <si>
    <t>1301E</t>
  </si>
  <si>
    <t>1301F</t>
  </si>
  <si>
    <t>1301G</t>
  </si>
  <si>
    <t>1301H</t>
  </si>
  <si>
    <t>1301I</t>
  </si>
  <si>
    <t>1301J</t>
  </si>
  <si>
    <t>1301K</t>
  </si>
  <si>
    <t>1301L</t>
  </si>
  <si>
    <t>1301M</t>
  </si>
  <si>
    <t>1301N</t>
  </si>
  <si>
    <t>1301O</t>
  </si>
  <si>
    <t>1301P</t>
  </si>
  <si>
    <t>Graduate School of Engineering</t>
    <phoneticPr fontId="1"/>
  </si>
  <si>
    <t>1302B</t>
  </si>
  <si>
    <t>1302C</t>
  </si>
  <si>
    <t>1302D</t>
  </si>
  <si>
    <t>Tokyo City University</t>
    <phoneticPr fontId="1"/>
  </si>
  <si>
    <t xml:space="preserve">Graduate School of Environmental and Information Studies           </t>
    <phoneticPr fontId="1"/>
  </si>
  <si>
    <t>University of Yamanashi</t>
    <phoneticPr fontId="1"/>
  </si>
  <si>
    <t>Graduate School of Engineering</t>
    <phoneticPr fontId="27"/>
  </si>
  <si>
    <t>1603C</t>
  </si>
  <si>
    <t>Hitotsubashi University</t>
    <phoneticPr fontId="1"/>
  </si>
  <si>
    <t>School of International and Public Policy</t>
    <phoneticPr fontId="1"/>
  </si>
  <si>
    <t>Tokyo University of Agriculture and Technology</t>
    <phoneticPr fontId="1"/>
  </si>
  <si>
    <t>Graduate School of Agriculture</t>
    <phoneticPr fontId="1"/>
  </si>
  <si>
    <t>1802B</t>
  </si>
  <si>
    <t>1803A</t>
  </si>
  <si>
    <t>Graduate school of Bio-Applicayions and System Engineering</t>
    <phoneticPr fontId="1"/>
  </si>
  <si>
    <t>1804A</t>
  </si>
  <si>
    <t>United Graduate School of Agricultural Science</t>
    <phoneticPr fontId="1"/>
  </si>
  <si>
    <t>1804B</t>
  </si>
  <si>
    <t>1804C</t>
  </si>
  <si>
    <t>1804D</t>
  </si>
  <si>
    <t>1804E</t>
  </si>
  <si>
    <t>1901C</t>
  </si>
  <si>
    <t>1901D</t>
  </si>
  <si>
    <t>Tokyo University of Foreign Studies</t>
    <phoneticPr fontId="1"/>
  </si>
  <si>
    <t>Graduate School of Global Studies</t>
    <phoneticPr fontId="1"/>
  </si>
  <si>
    <t>2201B</t>
  </si>
  <si>
    <t>Graduate School of Sport Sciences</t>
    <phoneticPr fontId="1"/>
  </si>
  <si>
    <t>Graduate school of Social Sciences</t>
    <phoneticPr fontId="28"/>
  </si>
  <si>
    <t>2301B</t>
  </si>
  <si>
    <t>2303B</t>
  </si>
  <si>
    <t>Graduate School of Information, Production and Systems</t>
    <phoneticPr fontId="1"/>
  </si>
  <si>
    <t>Graduate School of Engineering and Science</t>
    <phoneticPr fontId="1"/>
  </si>
  <si>
    <t>Tokyo University of Agriculture</t>
    <phoneticPr fontId="1"/>
  </si>
  <si>
    <t>Graduate School of Applied Bioscience</t>
    <phoneticPr fontId="1"/>
  </si>
  <si>
    <t>2503A</t>
  </si>
  <si>
    <t>Graduate School of Life Sciences</t>
    <phoneticPr fontId="1"/>
  </si>
  <si>
    <t>2504A</t>
  </si>
  <si>
    <t>Graduate School of Regional Environment Science</t>
    <phoneticPr fontId="1"/>
  </si>
  <si>
    <t>2505A</t>
  </si>
  <si>
    <t>Graduate School of International Food and Agricultural Studies</t>
    <phoneticPr fontId="1"/>
  </si>
  <si>
    <t>2506A</t>
  </si>
  <si>
    <t>Graduate School of Bioindustry</t>
    <phoneticPr fontId="1"/>
  </si>
  <si>
    <t>Sophia University</t>
    <phoneticPr fontId="1"/>
  </si>
  <si>
    <t>Graduate Scool of Global Studies</t>
    <phoneticPr fontId="1"/>
  </si>
  <si>
    <t>Graduate Scool of Science and Technology</t>
    <phoneticPr fontId="1"/>
  </si>
  <si>
    <t>Graduate School of Human Sciences</t>
  </si>
  <si>
    <t>Computer and Information Sciences・Science and Engineering</t>
  </si>
  <si>
    <t>Toyo University</t>
    <phoneticPr fontId="1"/>
  </si>
  <si>
    <t>Graduate school of Economics</t>
    <phoneticPr fontId="1"/>
  </si>
  <si>
    <t>Graduate School of Global and Regional Studies</t>
    <phoneticPr fontId="1"/>
  </si>
  <si>
    <t>Graduate school of International Tourism Management</t>
    <phoneticPr fontId="1"/>
  </si>
  <si>
    <t>Graduate school of Life Sciences</t>
  </si>
  <si>
    <t>Rikkyo University</t>
    <phoneticPr fontId="1"/>
  </si>
  <si>
    <t xml:space="preserve">Graduate School of Business </t>
    <phoneticPr fontId="1"/>
  </si>
  <si>
    <t>2901B</t>
  </si>
  <si>
    <t>2902A</t>
  </si>
  <si>
    <t>Graduate School of Social Design Studies</t>
    <phoneticPr fontId="1"/>
  </si>
  <si>
    <t>3002A</t>
  </si>
  <si>
    <t xml:space="preserve">Graduate school of Global Governance </t>
  </si>
  <si>
    <t>National Graduate Institute for Policy Studies (GRIPS)</t>
  </si>
  <si>
    <t>3201D</t>
  </si>
  <si>
    <t>3201E</t>
  </si>
  <si>
    <t>3201F</t>
  </si>
  <si>
    <t>3201G</t>
  </si>
  <si>
    <t>Graduate School of Scienece and Engineering</t>
  </si>
  <si>
    <t>Niigata University</t>
    <phoneticPr fontId="25" type="Hiragana"/>
  </si>
  <si>
    <t>Graduate School of Science and Technology</t>
    <phoneticPr fontId="25" type="Hiragana"/>
  </si>
  <si>
    <t>3401B</t>
  </si>
  <si>
    <t>3401C</t>
  </si>
  <si>
    <t>3401D</t>
  </si>
  <si>
    <t>3401E</t>
  </si>
  <si>
    <t>3401F</t>
  </si>
  <si>
    <t>3401G</t>
  </si>
  <si>
    <t>3401H</t>
  </si>
  <si>
    <t>3401I</t>
  </si>
  <si>
    <t>3401J</t>
  </si>
  <si>
    <t>3401K</t>
  </si>
  <si>
    <t>3401L</t>
  </si>
  <si>
    <t>3401M</t>
  </si>
  <si>
    <t>3401N</t>
  </si>
  <si>
    <t>3401O</t>
  </si>
  <si>
    <t>3401P</t>
  </si>
  <si>
    <t>3401Q</t>
  </si>
  <si>
    <t>3401R</t>
  </si>
  <si>
    <t>3401S</t>
  </si>
  <si>
    <t>3401T</t>
  </si>
  <si>
    <t>Graudate School of Science and Technology</t>
  </si>
  <si>
    <t>3401U</t>
  </si>
  <si>
    <t>3401V</t>
  </si>
  <si>
    <t>3401W</t>
  </si>
  <si>
    <t>3401X</t>
  </si>
  <si>
    <t>3401Y</t>
  </si>
  <si>
    <t>3401Z</t>
  </si>
  <si>
    <t>3401a</t>
  </si>
  <si>
    <t>3401b</t>
  </si>
  <si>
    <t>3401c</t>
  </si>
  <si>
    <t>3401d</t>
  </si>
  <si>
    <t>3401e</t>
  </si>
  <si>
    <t>3401f</t>
  </si>
  <si>
    <t>3401g</t>
  </si>
  <si>
    <t>3401h</t>
  </si>
  <si>
    <t>3401i</t>
  </si>
  <si>
    <t>3401j</t>
  </si>
  <si>
    <t>3401k</t>
  </si>
  <si>
    <t>3401l</t>
  </si>
  <si>
    <t>3401m</t>
  </si>
  <si>
    <t>3401n</t>
  </si>
  <si>
    <t>3401o</t>
  </si>
  <si>
    <t>3401p</t>
  </si>
  <si>
    <t>3401q</t>
  </si>
  <si>
    <t>3401r</t>
  </si>
  <si>
    <t>3401s</t>
  </si>
  <si>
    <t>3401t</t>
  </si>
  <si>
    <t>3401u</t>
  </si>
  <si>
    <t>3401v</t>
  </si>
  <si>
    <t>3401w</t>
  </si>
  <si>
    <t>3401x</t>
  </si>
  <si>
    <t>3401y</t>
  </si>
  <si>
    <t>3401z</t>
  </si>
  <si>
    <t>34011</t>
  </si>
  <si>
    <t>34012</t>
  </si>
  <si>
    <t>34013</t>
  </si>
  <si>
    <t>34014</t>
  </si>
  <si>
    <t>34015</t>
  </si>
  <si>
    <t>University of Niigata Prefecture</t>
    <phoneticPr fontId="1"/>
  </si>
  <si>
    <t>Graduate School of International Studies and Regional Development</t>
    <phoneticPr fontId="1"/>
  </si>
  <si>
    <t>3701H</t>
  </si>
  <si>
    <t>3701I</t>
  </si>
  <si>
    <t>3701J</t>
  </si>
  <si>
    <t>International University of Japan</t>
    <phoneticPr fontId="1"/>
  </si>
  <si>
    <t>3702B</t>
  </si>
  <si>
    <t>Kanazawa University</t>
    <phoneticPr fontId="1"/>
  </si>
  <si>
    <t>Graduate School of Natural Science and Technology</t>
    <phoneticPr fontId="1"/>
  </si>
  <si>
    <t>3801B</t>
  </si>
  <si>
    <t>3801C</t>
  </si>
  <si>
    <t>Graduate school of Natural Science and Technology</t>
    <phoneticPr fontId="1"/>
  </si>
  <si>
    <t>3801D</t>
  </si>
  <si>
    <t>3801E</t>
  </si>
  <si>
    <t>Graduate School  of Medical Sciences</t>
    <phoneticPr fontId="1"/>
  </si>
  <si>
    <t>Kanazawa Institute of Technology</t>
    <phoneticPr fontId="1"/>
  </si>
  <si>
    <t>4001B</t>
  </si>
  <si>
    <t>Nagoya University</t>
    <phoneticPr fontId="1"/>
  </si>
  <si>
    <t>Graduate School of Law</t>
    <phoneticPr fontId="1"/>
  </si>
  <si>
    <t>Graduate School of Environmental Studies</t>
    <phoneticPr fontId="1"/>
  </si>
  <si>
    <t>Graduate School of Engineering (Graduate School of Environmental Studies)</t>
  </si>
  <si>
    <t>Graduate school of Bioagricultural Sciences</t>
    <phoneticPr fontId="1"/>
  </si>
  <si>
    <t>Nagoya University of Commerce &amp; Business University</t>
  </si>
  <si>
    <t xml:space="preserve">NUCB Businss School </t>
  </si>
  <si>
    <t>Graduate School of Biorecources</t>
  </si>
  <si>
    <t>4502A</t>
  </si>
  <si>
    <t>Shizuoka University</t>
    <phoneticPr fontId="1"/>
  </si>
  <si>
    <t>Graduated School of Integrated Science and Technology, Department of Science</t>
    <phoneticPr fontId="1"/>
  </si>
  <si>
    <t>4602B</t>
  </si>
  <si>
    <t>Graduated School of Integrated Science and Technology, Department of Agriculture</t>
    <phoneticPr fontId="1"/>
  </si>
  <si>
    <t>4603C</t>
  </si>
  <si>
    <t>Graduate school of Engineering</t>
    <phoneticPr fontId="1"/>
  </si>
  <si>
    <t>4701C</t>
  </si>
  <si>
    <t>4701D</t>
  </si>
  <si>
    <t>4701E</t>
  </si>
  <si>
    <t>4801B</t>
  </si>
  <si>
    <t>4804B</t>
  </si>
  <si>
    <t>Graduate school of Informatics</t>
  </si>
  <si>
    <t>4806A</t>
  </si>
  <si>
    <t>4807A</t>
  </si>
  <si>
    <t>Graduate school of Science</t>
  </si>
  <si>
    <t>4808A</t>
  </si>
  <si>
    <t>Kyoto University</t>
    <phoneticPr fontId="1"/>
  </si>
  <si>
    <t>KOBE University</t>
    <phoneticPr fontId="1"/>
  </si>
  <si>
    <t>Graduate School of International Cooperation Studies</t>
    <phoneticPr fontId="1"/>
  </si>
  <si>
    <t>Graduate School of Information Science and Engineering</t>
  </si>
  <si>
    <t>Kobe Institute of Computing</t>
  </si>
  <si>
    <t>Graduate School of Information Technology</t>
  </si>
  <si>
    <t>Kwansei Gakuin University</t>
  </si>
  <si>
    <t>Institute of Business and Accounting</t>
  </si>
  <si>
    <t>Graduate School of Business</t>
    <phoneticPr fontId="1"/>
  </si>
  <si>
    <t>Doshisha University</t>
    <phoneticPr fontId="1"/>
  </si>
  <si>
    <t>Graduate school of Global Studies</t>
    <phoneticPr fontId="1"/>
  </si>
  <si>
    <t>5502B</t>
  </si>
  <si>
    <t>5502C</t>
  </si>
  <si>
    <t>Graduate School of Integrated Sciences for Life</t>
    <phoneticPr fontId="1"/>
  </si>
  <si>
    <t>5701C</t>
  </si>
  <si>
    <t>5701D</t>
  </si>
  <si>
    <t>Okayama University</t>
    <phoneticPr fontId="1"/>
  </si>
  <si>
    <t>Graduate School of Humanitiesand Social Sciences(Doctor's Course)</t>
    <phoneticPr fontId="1"/>
  </si>
  <si>
    <t>5801B</t>
  </si>
  <si>
    <t>Graduate School of Advanced Science and Engineering</t>
  </si>
  <si>
    <t>Graduate School of Advanced Science and Engineering</t>
    <phoneticPr fontId="1"/>
  </si>
  <si>
    <t>5702F</t>
  </si>
  <si>
    <t>5702G</t>
  </si>
  <si>
    <t>Graduate School of Humanities and Social Sciences</t>
  </si>
  <si>
    <t>Graduate school of Humanities and Social Sciences</t>
  </si>
  <si>
    <t>Graduate School of Humanities and Social Sciences, International Economic Development Program</t>
  </si>
  <si>
    <t>Graduate School of Biomedical and Health Sci</t>
  </si>
  <si>
    <t>5802A</t>
  </si>
  <si>
    <t>5802B</t>
  </si>
  <si>
    <t>5802C</t>
  </si>
  <si>
    <t>5803A</t>
  </si>
  <si>
    <t>Graduate School of Environmental and Life Science</t>
    <phoneticPr fontId="1"/>
  </si>
  <si>
    <t>5803B</t>
  </si>
  <si>
    <t>5803C</t>
  </si>
  <si>
    <t>5803D</t>
  </si>
  <si>
    <t>5803E</t>
  </si>
  <si>
    <t>Graduate school of Economics</t>
  </si>
  <si>
    <t>Graduate school of East Asian Studies</t>
    <phoneticPr fontId="27"/>
  </si>
  <si>
    <t>5904A</t>
  </si>
  <si>
    <t>Joint Graduate School of Veterinary Medicine</t>
  </si>
  <si>
    <t>5904B</t>
  </si>
  <si>
    <t>5904C</t>
  </si>
  <si>
    <t>5904D</t>
  </si>
  <si>
    <t>5904E</t>
  </si>
  <si>
    <t>5904F</t>
  </si>
  <si>
    <t>Shimane University</t>
    <phoneticPr fontId="1"/>
  </si>
  <si>
    <t>6102A</t>
  </si>
  <si>
    <t>Tottori University</t>
    <phoneticPr fontId="1"/>
  </si>
  <si>
    <t>Graduate School of Sustainability Science 
(Department of Agricultural Science)</t>
    <phoneticPr fontId="1"/>
  </si>
  <si>
    <t>6102B</t>
  </si>
  <si>
    <t>6103A</t>
  </si>
  <si>
    <t>Graduate School of Sustainability Science 
(Department of Dryland Science)</t>
    <phoneticPr fontId="1"/>
  </si>
  <si>
    <t>6104A</t>
  </si>
  <si>
    <t xml:space="preserve">The United Graduate School of Agricultural Sciences </t>
    <phoneticPr fontId="1"/>
  </si>
  <si>
    <t>6104B</t>
  </si>
  <si>
    <t>6104C</t>
  </si>
  <si>
    <t>6105A</t>
  </si>
  <si>
    <t>Joint Graduate School of Veterinary Sciences</t>
  </si>
  <si>
    <t>Graduate school of Humanities and Social Sciences (Master Program)</t>
    <phoneticPr fontId="27"/>
  </si>
  <si>
    <t>Graduate school of Humanities and Social Sciences (Master Program)</t>
  </si>
  <si>
    <t>6202F</t>
  </si>
  <si>
    <t>6202G</t>
  </si>
  <si>
    <t>The United Graduate School of Agricultural Sciences  (Doctor Program)</t>
  </si>
  <si>
    <t>Graduate school of Agriculture  (Master Program)</t>
    <phoneticPr fontId="27"/>
  </si>
  <si>
    <t>6303B</t>
  </si>
  <si>
    <t>6303C</t>
  </si>
  <si>
    <t>6303D</t>
  </si>
  <si>
    <t>Tokushima University</t>
    <phoneticPr fontId="1"/>
  </si>
  <si>
    <t>Graduate Schools of Advanced Technology and Science</t>
    <phoneticPr fontId="1"/>
  </si>
  <si>
    <t>(Master)Graduate School of Integrated Arts and Sciences</t>
    <phoneticPr fontId="27"/>
  </si>
  <si>
    <t>6501F</t>
  </si>
  <si>
    <t>6501G</t>
  </si>
  <si>
    <t>6501H</t>
  </si>
  <si>
    <t>6502A</t>
  </si>
  <si>
    <t>6502B</t>
  </si>
  <si>
    <t>Naruto University of Education</t>
    <phoneticPr fontId="1"/>
  </si>
  <si>
    <t>Graduate school of Education</t>
    <phoneticPr fontId="1"/>
  </si>
  <si>
    <t>Kyushu University</t>
    <phoneticPr fontId="1"/>
  </si>
  <si>
    <t>Graduate School of Integrated Sciences for Global Society</t>
    <phoneticPr fontId="1"/>
  </si>
  <si>
    <t>6701B</t>
  </si>
  <si>
    <t>6702B</t>
  </si>
  <si>
    <t>Graduate school of Law</t>
    <phoneticPr fontId="1"/>
  </si>
  <si>
    <t>6703C</t>
  </si>
  <si>
    <t>Graduate school of Design</t>
    <phoneticPr fontId="1"/>
  </si>
  <si>
    <t>6705B</t>
  </si>
  <si>
    <t>Interdisciplinary Graduate School of Engineering Sciences</t>
  </si>
  <si>
    <t>Graduate School of Bioresource and Bioenvironmental Sciences</t>
    <phoneticPr fontId="1"/>
  </si>
  <si>
    <t>6708A</t>
  </si>
  <si>
    <t>Information Science and Electrical Engineering</t>
    <phoneticPr fontId="1"/>
  </si>
  <si>
    <t>6708B</t>
  </si>
  <si>
    <t>Information Science and Electrical Engineering</t>
  </si>
  <si>
    <t>6802A</t>
  </si>
  <si>
    <t xml:space="preserve">Graduate school of Life Science and Systems </t>
  </si>
  <si>
    <t>Graduate school of Fisheries and Environmental Sciences</t>
  </si>
  <si>
    <t>6902B</t>
  </si>
  <si>
    <t>6904A</t>
  </si>
  <si>
    <t>Graduate School of Medical Sciences</t>
  </si>
  <si>
    <t>Graduate School of Medical Sciences</t>
    <phoneticPr fontId="27"/>
  </si>
  <si>
    <t>7002A</t>
  </si>
  <si>
    <t>Graduate school of Science and Technology</t>
  </si>
  <si>
    <t>7002B</t>
  </si>
  <si>
    <t>7002C</t>
  </si>
  <si>
    <t>7002D</t>
  </si>
  <si>
    <t>7002E</t>
  </si>
  <si>
    <t>7002F</t>
  </si>
  <si>
    <t>7002G</t>
  </si>
  <si>
    <t>7002H</t>
  </si>
  <si>
    <t>7002I</t>
  </si>
  <si>
    <t>7002J</t>
  </si>
  <si>
    <t>7002K</t>
  </si>
  <si>
    <t>7002L</t>
  </si>
  <si>
    <t>7002M</t>
  </si>
  <si>
    <t>7002N</t>
  </si>
  <si>
    <t>7002O</t>
  </si>
  <si>
    <t>7002P</t>
  </si>
  <si>
    <t>7002Q</t>
  </si>
  <si>
    <t>7002R</t>
  </si>
  <si>
    <t>7002S</t>
  </si>
  <si>
    <t>7002T</t>
  </si>
  <si>
    <t>7002U</t>
  </si>
  <si>
    <t>7002V</t>
  </si>
  <si>
    <t>7002W</t>
  </si>
  <si>
    <t>7002X</t>
  </si>
  <si>
    <t>7002Y</t>
  </si>
  <si>
    <t>Saga University</t>
    <phoneticPr fontId="1"/>
  </si>
  <si>
    <t>Graduate School of Advanced Health Sciences</t>
    <phoneticPr fontId="1"/>
  </si>
  <si>
    <t>Graduate School of Science and Engineering</t>
    <phoneticPr fontId="1"/>
  </si>
  <si>
    <t>7102B</t>
  </si>
  <si>
    <t>7102C</t>
  </si>
  <si>
    <t>7102D</t>
  </si>
  <si>
    <t>7102E</t>
  </si>
  <si>
    <t>Saga University</t>
  </si>
  <si>
    <t>7102F</t>
  </si>
  <si>
    <t>Graduate school of Agriculture</t>
  </si>
  <si>
    <t>University of Miyazaki</t>
    <phoneticPr fontId="1"/>
  </si>
  <si>
    <t>7202A</t>
  </si>
  <si>
    <t>Graduate school of Agriculture</t>
    <phoneticPr fontId="1"/>
  </si>
  <si>
    <t>The University of Kitakyushu</t>
    <phoneticPr fontId="1"/>
  </si>
  <si>
    <t>Graduate school of Environmental Engineering</t>
    <phoneticPr fontId="1"/>
  </si>
  <si>
    <t>7401B</t>
  </si>
  <si>
    <t>7401C</t>
  </si>
  <si>
    <t>7401D</t>
  </si>
  <si>
    <t>Graduate School of Asia Pacific Study</t>
  </si>
  <si>
    <t>7502E</t>
  </si>
  <si>
    <t>7502F</t>
  </si>
  <si>
    <t>Graduate School of Health Sciences</t>
  </si>
  <si>
    <t>7801A</t>
  </si>
  <si>
    <t>Chiba University</t>
  </si>
  <si>
    <t>Graduate School of Horticulture</t>
  </si>
  <si>
    <t>7901A</t>
  </si>
  <si>
    <t>Ishikawa Prefectural University</t>
    <phoneticPr fontId="1"/>
  </si>
  <si>
    <t>Graduate school of Bioresource and Environmental Science</t>
  </si>
  <si>
    <t>7901B</t>
  </si>
  <si>
    <t>7901C</t>
  </si>
  <si>
    <t>Graduate school of Bioresource and Environmental Science</t>
    <phoneticPr fontId="1"/>
  </si>
  <si>
    <t>7901D</t>
  </si>
  <si>
    <t>7901E</t>
  </si>
  <si>
    <t>Ishikawa Prefectural University</t>
  </si>
  <si>
    <t>7901F</t>
  </si>
  <si>
    <t>7901G</t>
  </si>
  <si>
    <t>8001A</t>
  </si>
  <si>
    <t>Juntendo University</t>
  </si>
  <si>
    <t>Graduate school of Medicine</t>
  </si>
  <si>
    <t>8201A</t>
  </si>
  <si>
    <t>Osaka University</t>
  </si>
  <si>
    <t>8202A</t>
  </si>
  <si>
    <t>8202B</t>
  </si>
  <si>
    <t>8202C</t>
  </si>
  <si>
    <t>8303A</t>
  </si>
  <si>
    <t xml:space="preserve">Prefectural University of Hiroshima </t>
    <phoneticPr fontId="1"/>
  </si>
  <si>
    <t>Graduate School of Comprehensive Scientific Research</t>
    <phoneticPr fontId="1"/>
  </si>
  <si>
    <t>8401A</t>
  </si>
  <si>
    <t>Shinshu University</t>
    <phoneticPr fontId="1"/>
  </si>
  <si>
    <t>8401B</t>
  </si>
  <si>
    <t>8401C</t>
  </si>
  <si>
    <t>8401D</t>
  </si>
  <si>
    <t>8401E</t>
  </si>
  <si>
    <t>8401F</t>
  </si>
  <si>
    <t>8401G</t>
  </si>
  <si>
    <t>8401H</t>
  </si>
  <si>
    <t>8402A</t>
  </si>
  <si>
    <t>Graduate School of Medicine, Science ad Technology</t>
    <phoneticPr fontId="1"/>
  </si>
  <si>
    <t>8402B</t>
  </si>
  <si>
    <t>8402C</t>
  </si>
  <si>
    <t>8402D</t>
  </si>
  <si>
    <t>8402E</t>
  </si>
  <si>
    <t>8402F</t>
  </si>
  <si>
    <t>8501A</t>
  </si>
  <si>
    <t xml:space="preserve">St. Luke's International University </t>
    <phoneticPr fontId="1"/>
  </si>
  <si>
    <t>Graduate school of Public Health</t>
    <phoneticPr fontId="1"/>
  </si>
  <si>
    <t>8601A</t>
  </si>
  <si>
    <t>Teikyo University</t>
  </si>
  <si>
    <t>8701A</t>
  </si>
  <si>
    <t xml:space="preserve">Tokyo Metropolitan University </t>
    <phoneticPr fontId="1"/>
  </si>
  <si>
    <t>Graduate school of Sciendce</t>
    <phoneticPr fontId="1"/>
  </si>
  <si>
    <t>8801A</t>
  </si>
  <si>
    <t>University of East Asia</t>
    <phoneticPr fontId="1"/>
  </si>
  <si>
    <t>Graduate School of Integrated Science and Art</t>
    <phoneticPr fontId="1"/>
  </si>
  <si>
    <t>0101A</t>
  </si>
  <si>
    <t>0102A</t>
  </si>
  <si>
    <t>Hokkaido University</t>
    <phoneticPr fontId="1"/>
  </si>
  <si>
    <t>0103A</t>
  </si>
  <si>
    <t>Graduate School of Global Food Resources[Entrance exam for international students]</t>
    <phoneticPr fontId="1"/>
  </si>
  <si>
    <t>0104A</t>
  </si>
  <si>
    <t>Graduate School of Global Food Resources[General category]</t>
    <phoneticPr fontId="1"/>
  </si>
  <si>
    <t>0105A</t>
  </si>
  <si>
    <t>0105B</t>
  </si>
  <si>
    <t>0105C</t>
  </si>
  <si>
    <t>0105D</t>
  </si>
  <si>
    <t>0105E</t>
  </si>
  <si>
    <t>0105F</t>
  </si>
  <si>
    <t>0105G</t>
  </si>
  <si>
    <t>0105H</t>
  </si>
  <si>
    <t>0105I</t>
  </si>
  <si>
    <t>0105J</t>
  </si>
  <si>
    <t>0105K</t>
  </si>
  <si>
    <t>0105L</t>
  </si>
  <si>
    <t>0105M</t>
  </si>
  <si>
    <t>0106A</t>
  </si>
  <si>
    <t>Graduate school of Economics and Business</t>
    <phoneticPr fontId="1"/>
  </si>
  <si>
    <t>0107A</t>
  </si>
  <si>
    <t>Graduate school of Science</t>
    <phoneticPr fontId="1"/>
  </si>
  <si>
    <t>0108A</t>
  </si>
  <si>
    <t xml:space="preserve">Graduate school of Life Science </t>
    <phoneticPr fontId="1"/>
  </si>
  <si>
    <t>0108B</t>
  </si>
  <si>
    <t>0109A</t>
  </si>
  <si>
    <t>Graduate school of Medicine</t>
    <phoneticPr fontId="1"/>
  </si>
  <si>
    <t>0110A</t>
  </si>
  <si>
    <t>Graduate school of Veterinary Medicine</t>
    <phoneticPr fontId="1"/>
  </si>
  <si>
    <t>0111A</t>
  </si>
  <si>
    <t>Graduate school of Infectious Diseases</t>
    <phoneticPr fontId="1"/>
  </si>
  <si>
    <t>0201A</t>
  </si>
  <si>
    <t>Obihiro University of Agriculture and Veterinary Medicine</t>
  </si>
  <si>
    <t>0201B</t>
  </si>
  <si>
    <t>0301A</t>
  </si>
  <si>
    <t>Tohoku University</t>
    <phoneticPr fontId="1"/>
  </si>
  <si>
    <t>Graduate School of Dentistry</t>
    <phoneticPr fontId="1"/>
  </si>
  <si>
    <t>0301B</t>
  </si>
  <si>
    <t>0301C</t>
  </si>
  <si>
    <t>0301D</t>
  </si>
  <si>
    <t>0302A</t>
  </si>
  <si>
    <t>0303A</t>
  </si>
  <si>
    <t>Grauate School of Agricultural Science</t>
  </si>
  <si>
    <t>0304A</t>
  </si>
  <si>
    <t>Graduate School of International Cultural Studies</t>
    <phoneticPr fontId="1"/>
  </si>
  <si>
    <t>0305A</t>
  </si>
  <si>
    <t>Graduate school of Environmental Studies</t>
    <phoneticPr fontId="1"/>
  </si>
  <si>
    <t>0306A</t>
  </si>
  <si>
    <t>0306B</t>
  </si>
  <si>
    <t>0306C</t>
  </si>
  <si>
    <t>0407A</t>
  </si>
  <si>
    <t>Graduate school of Sciense and Engineering</t>
  </si>
  <si>
    <t>0408A</t>
  </si>
  <si>
    <t>Graduate School of International Resource Sciences</t>
  </si>
  <si>
    <t>0509A</t>
  </si>
  <si>
    <t xml:space="preserve">Yamagata University </t>
    <phoneticPr fontId="27"/>
  </si>
  <si>
    <t>0509B</t>
  </si>
  <si>
    <t>0509C</t>
  </si>
  <si>
    <t>0509D</t>
  </si>
  <si>
    <t>0509E</t>
  </si>
  <si>
    <t>0509F</t>
  </si>
  <si>
    <t>0509G</t>
  </si>
  <si>
    <t>0509H</t>
  </si>
  <si>
    <t>0509I</t>
  </si>
  <si>
    <t>0509J</t>
  </si>
  <si>
    <t>0509K</t>
  </si>
  <si>
    <t>0509L</t>
  </si>
  <si>
    <t>0601A</t>
  </si>
  <si>
    <t>0601B</t>
  </si>
  <si>
    <t>0601C</t>
  </si>
  <si>
    <t>0601D</t>
  </si>
  <si>
    <t>0601E</t>
  </si>
  <si>
    <t>0601F</t>
  </si>
  <si>
    <t>0601G</t>
  </si>
  <si>
    <t>0601H</t>
  </si>
  <si>
    <t>0601I</t>
  </si>
  <si>
    <t>0601J</t>
  </si>
  <si>
    <t>0601K</t>
  </si>
  <si>
    <t>0602A</t>
  </si>
  <si>
    <t>Iwate University</t>
    <phoneticPr fontId="1"/>
  </si>
  <si>
    <t>Graduate school of Veterinary Sciences</t>
    <phoneticPr fontId="1"/>
  </si>
  <si>
    <t>0603A</t>
  </si>
  <si>
    <t>Graduate school of  Arts and Sciences</t>
    <phoneticPr fontId="1"/>
  </si>
  <si>
    <t>0701A</t>
  </si>
  <si>
    <t>University of Tsukuba</t>
    <phoneticPr fontId="1"/>
  </si>
  <si>
    <t>Graduate school of Business Sciences, Humanities and Social Sciences</t>
    <phoneticPr fontId="1"/>
  </si>
  <si>
    <t>0701B</t>
  </si>
  <si>
    <t>0701C</t>
  </si>
  <si>
    <t>0702A</t>
  </si>
  <si>
    <t>Graduate school of Science and Technology</t>
    <phoneticPr fontId="1"/>
  </si>
  <si>
    <t>0702B</t>
  </si>
  <si>
    <t>0702C</t>
  </si>
  <si>
    <t>0702D</t>
  </si>
  <si>
    <t>0702E</t>
  </si>
  <si>
    <t>0702F</t>
  </si>
  <si>
    <t>0702G</t>
  </si>
  <si>
    <t>0702H</t>
  </si>
  <si>
    <t>0702I</t>
  </si>
  <si>
    <t>0703A</t>
  </si>
  <si>
    <t>Graduate school of Comprehensive Human Sciences</t>
    <phoneticPr fontId="1"/>
  </si>
  <si>
    <t>0703B</t>
  </si>
  <si>
    <t>0704B</t>
  </si>
  <si>
    <t>0704C</t>
  </si>
  <si>
    <t>0705A</t>
  </si>
  <si>
    <t>0801A</t>
  </si>
  <si>
    <t>Ibaraki University</t>
  </si>
  <si>
    <t>0907A</t>
  </si>
  <si>
    <t>Division of Social Design</t>
  </si>
  <si>
    <t>Division of Engineering and Agriculture</t>
  </si>
  <si>
    <t>Division of Advanced Transdisciplinary Science</t>
  </si>
  <si>
    <t>Department of Mechanical Engineering, Materials Science, and Ocean Engineering (Specialization in Mechanical Engineering)</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</si>
  <si>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</si>
  <si>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&lt;Master's&gt; Specialization in Infrastructure and Urban Society (Global Studies Field), Department of Infrastructure and Urban Society   &lt;Doctoral&gt; Department of Urban Innovation (Global Studies Field)</t>
  </si>
  <si>
    <t>Department of Medical Life Science</t>
    <phoneticPr fontId="1"/>
  </si>
  <si>
    <t>Department of International Management</t>
  </si>
  <si>
    <t>Department of Materials System Science</t>
    <phoneticPr fontId="1"/>
  </si>
  <si>
    <t>Department of Life and Environmental System Science</t>
    <phoneticPr fontId="1"/>
  </si>
  <si>
    <t>Department of Data Science</t>
    <phoneticPr fontId="1"/>
  </si>
  <si>
    <t>Department of Urban Social and Cultural Studies</t>
    <phoneticPr fontId="1"/>
  </si>
  <si>
    <t>Science and Technology/Course of Physics and Mathematical Science</t>
    <phoneticPr fontId="1"/>
  </si>
  <si>
    <t>Science and Technology/ Course of Information Science and Technology</t>
    <phoneticPr fontId="1"/>
  </si>
  <si>
    <t>Science and Technology/Course of Electrical and Electronic Engineering</t>
    <phoneticPr fontId="1"/>
  </si>
  <si>
    <t>Science and Technology/Course of Life Science and Technology</t>
    <phoneticPr fontId="1"/>
  </si>
  <si>
    <t>Science and Technology/Course of Materials Science and Chemistry</t>
    <phoneticPr fontId="1"/>
  </si>
  <si>
    <t>Science and Technology/Course of  Mechanical Engineering and Aeronautics and Astronautics</t>
    <phoneticPr fontId="1"/>
  </si>
  <si>
    <t>Science and Technology/Course of Architecture and Civil Engineering</t>
    <phoneticPr fontId="1"/>
  </si>
  <si>
    <t>Science and Technology/Course of Marine Science and Technology</t>
    <phoneticPr fontId="1"/>
  </si>
  <si>
    <t>Science and Technology/Course of Earth and Environmental Science</t>
    <phoneticPr fontId="1"/>
  </si>
  <si>
    <t>Science and Technology/Course of Information Science and Technology</t>
    <phoneticPr fontId="1"/>
  </si>
  <si>
    <t>Science and Technology/ Course of Life Science and Technology</t>
    <phoneticPr fontId="1"/>
  </si>
  <si>
    <t>Electrical and Electronic Engineering</t>
    <phoneticPr fontId="1"/>
  </si>
  <si>
    <t>Applied Science</t>
    <phoneticPr fontId="1"/>
  </si>
  <si>
    <t>Architecture and Civil Engineering</t>
    <phoneticPr fontId="1"/>
  </si>
  <si>
    <t>Mechanical Engineering</t>
    <phoneticPr fontId="1"/>
  </si>
  <si>
    <t>Environmental Social Management Major, Environmental and Social System Science Course, Department of Engineering</t>
    <phoneticPr fontId="1"/>
  </si>
  <si>
    <t>Department of Ocean Technology, Policy, and Environment</t>
  </si>
  <si>
    <t xml:space="preserve">Master of Public Policy, International Program (MPP/IP) </t>
  </si>
  <si>
    <t>Foreign Service Sub-Program within the Global Governance program</t>
    <phoneticPr fontId="1"/>
  </si>
  <si>
    <t>Department of Agriculture 
International Innovative Agricultural Science Cource
International Innovative Agricultural Science Program
(Special Program)</t>
    <phoneticPr fontId="1"/>
  </si>
  <si>
    <t>Department of Electrical and Electronic Engineering</t>
    <phoneticPr fontId="1"/>
  </si>
  <si>
    <t>Department of Computer and Information Sciences</t>
    <phoneticPr fontId="1"/>
  </si>
  <si>
    <t>Department of Bio-Functions and Systems Science(Doctor al Course)</t>
    <phoneticPr fontId="1"/>
  </si>
  <si>
    <t>Department of Biological Production Science</t>
    <phoneticPr fontId="1"/>
  </si>
  <si>
    <t>Department of Applied Life Science</t>
    <phoneticPr fontId="1"/>
  </si>
  <si>
    <t>Department of Symbiotic Science of Environment and Natural Resources</t>
    <phoneticPr fontId="1"/>
  </si>
  <si>
    <t>Department of Agricultural and Environmental Engineering</t>
    <phoneticPr fontId="1"/>
  </si>
  <si>
    <t>Department of Science on Agricultural Economy and Symbiotic Society</t>
    <phoneticPr fontId="1"/>
  </si>
  <si>
    <t>Dept of Systems and Control Engineering / Systems and Control Engineering Course</t>
  </si>
  <si>
    <t>Dept of Systems and Control Engineering / Engineering Sciences and Design Course</t>
  </si>
  <si>
    <t>Department of Electrical and Electronic Engineering /  Electrical and Electronic Engineering Course</t>
  </si>
  <si>
    <t>Dept of Information and Communications Engineering/ Information and Communications Engineering Course</t>
  </si>
  <si>
    <t>Dept of Chemical Science and Engineering/ Chemical Science and Engineering Course</t>
  </si>
  <si>
    <t>Dept of Life Science and Technology/ Life Science and Technology Course</t>
  </si>
  <si>
    <t>Dept of Life Science and Technology/ Human Centered Science and Biomedical Engineering Course</t>
  </si>
  <si>
    <t>Dept of Civil and Environmental Engineering/ Civil Engineering Course</t>
  </si>
  <si>
    <t>ept of Transdisciplinary Science and Engineering/ Global Engineering for Development Environment and Society Course</t>
  </si>
  <si>
    <t>Dept of Transdisciplinary Science and Engineering/ Energy Science and Engineering Course</t>
  </si>
  <si>
    <t>Dept of Transdisciplinary Science and Engineering/ Engineering Science and Design Course</t>
  </si>
  <si>
    <t>Dept of Transdisciplinary Science and Engineering/ Nuclear Engineering Course</t>
  </si>
  <si>
    <t>Joint Doctoral Program for Sustainability Research</t>
    <phoneticPr fontId="1"/>
  </si>
  <si>
    <t>Major in Global Society</t>
    <phoneticPr fontId="28"/>
  </si>
  <si>
    <t>Major in Policy Science</t>
    <phoneticPr fontId="28"/>
  </si>
  <si>
    <t>Political Science Major / Political Science Course</t>
  </si>
  <si>
    <t>Economics Course</t>
    <phoneticPr fontId="27"/>
  </si>
  <si>
    <t>Global Political Economy Course</t>
    <phoneticPr fontId="27"/>
  </si>
  <si>
    <t>Information, Production and Systems Engineering</t>
    <phoneticPr fontId="1"/>
  </si>
  <si>
    <t>International Studies</t>
  </si>
  <si>
    <t>Commerce</t>
  </si>
  <si>
    <t>MS IN FINANCE</t>
  </si>
  <si>
    <t>Graduate Program in Global Environmental Studies</t>
    <phoneticPr fontId="1"/>
  </si>
  <si>
    <t>Graduate Program in Global Studies</t>
    <phoneticPr fontId="1"/>
  </si>
  <si>
    <t xml:space="preserve">Graduate Program in Green Science and Engineering Division </t>
    <phoneticPr fontId="1"/>
  </si>
  <si>
    <t>Course of Public-Private Partnership</t>
    <phoneticPr fontId="1"/>
  </si>
  <si>
    <t>Course of Regional Development Studies</t>
    <phoneticPr fontId="1"/>
  </si>
  <si>
    <t>Course of International Tourism Management</t>
    <phoneticPr fontId="1"/>
  </si>
  <si>
    <t>Course  of Life Sciences</t>
    <phoneticPr fontId="1"/>
  </si>
  <si>
    <t>Master of Social Development and Administration Course</t>
    <phoneticPr fontId="1"/>
  </si>
  <si>
    <t>Electrical Engineering and Electronics</t>
  </si>
  <si>
    <t>System Design (Master's course only)　</t>
  </si>
  <si>
    <t>Macroeconomic Policy Program (1year)</t>
  </si>
  <si>
    <t>Macroeconomic Policy Program (2years)</t>
  </si>
  <si>
    <t>Science, Technology and Innovation Policy Program</t>
  </si>
  <si>
    <t>Physics Course, 
Dept of Fundamental Sciences</t>
    <phoneticPr fontId="25" type="Hiragana"/>
  </si>
  <si>
    <t>Chemistry Course,
Dept of Fundamental Sciences</t>
  </si>
  <si>
    <t>Mathematical Science Course,
Dept of Fundamental Sciences</t>
  </si>
  <si>
    <t>Materials Science and Technology Course,
Dept of Advanced Materials Science and Technology</t>
    <phoneticPr fontId="25" type="Hiragana"/>
  </si>
  <si>
    <t>Applied Chemistry and Chemical Engineering Course,
Dept of Advanced Materials Science and Technology</t>
    <phoneticPr fontId="25" type="Hiragana"/>
  </si>
  <si>
    <t>Advanced Mechanical Science and Engineering Course,
Dept of Advanced Materials Science and Technology</t>
    <phoneticPr fontId="25" type="Hiragana"/>
  </si>
  <si>
    <t>Management of Social Innovation Engineering Course,
Dept of Advanced Materials Science and Technology</t>
  </si>
  <si>
    <t>Information Engineering Course, 
Dept of Electrical and Information Engineering</t>
    <phoneticPr fontId="1"/>
  </si>
  <si>
    <t>Electrical and Electronic Engineering Course,
Dept of Electrical and Information Engineering</t>
  </si>
  <si>
    <t>Human Sciences and Assistive Technology Course,
Dept of Electrical and Information Engineering</t>
    <phoneticPr fontId="25" type="Hiragana"/>
  </si>
  <si>
    <t>Life Sciences Course,
Dept of Life and Food Sciences</t>
    <phoneticPr fontId="25" type="Hiragana"/>
  </si>
  <si>
    <t>Applied Life and Food Sciences Course,
Dept of Life and Food Sciences</t>
    <phoneticPr fontId="25" type="Hiragana"/>
  </si>
  <si>
    <t>Applied Life and Food Sciences Course,
Dept of Life and Food Sciences</t>
  </si>
  <si>
    <t>Agriculture and Bioresources Course,
Dept of Life and Food Sciences</t>
  </si>
  <si>
    <t>Natural Environmental Science Course,
Dept of Environmental Science and Technology</t>
    <phoneticPr fontId="25" type="Hiragana"/>
  </si>
  <si>
    <t>Environmental Science for Agriculture and Forestry Course,
Dept of Environmental Science and Technology</t>
    <phoneticPr fontId="25" type="Hiragana"/>
  </si>
  <si>
    <t>Architecture and Civil Engineering Course, 
Dept of Environmental Science and Technology</t>
    <phoneticPr fontId="25" type="Hiragana"/>
  </si>
  <si>
    <t>Earth Science Course,
Dept of Environmental Science and Technology</t>
    <phoneticPr fontId="25" type="Hiragana"/>
  </si>
  <si>
    <t>Natural Disaster and Environmental Science Course,
Dept of Environmental Science and Technology</t>
  </si>
  <si>
    <t>Japan-Global Development program (JGDP): Foreign Policy</t>
    <phoneticPr fontId="1"/>
  </si>
  <si>
    <t>Japan-Global Development program (JGDP): Economic Policy</t>
    <phoneticPr fontId="1"/>
  </si>
  <si>
    <t>Japan-Global Development program (JGDP): Select concentration areas:Development Policy</t>
    <phoneticPr fontId="1"/>
  </si>
  <si>
    <t>Japan-Global Development program (JGDP): Public Management</t>
    <phoneticPr fontId="1"/>
  </si>
  <si>
    <t xml:space="preserve">MBA Program </t>
    <phoneticPr fontId="1"/>
  </si>
  <si>
    <t>Japan-Global Development Program (JGDP)
(Management area)</t>
    <phoneticPr fontId="1"/>
  </si>
  <si>
    <t>Division of Electrical Engineering and Computer Science</t>
  </si>
  <si>
    <t>Division of Electrical Engineering and Computer Science</t>
    <phoneticPr fontId="1"/>
  </si>
  <si>
    <t>Environmental and Energy Technologies International Course</t>
    <phoneticPr fontId="1"/>
  </si>
  <si>
    <t>Environmental and Energy Technologies International Course
http://www.nst.kanazawa-u.ac.jp/etic/english/</t>
    <phoneticPr fontId="1"/>
  </si>
  <si>
    <t>Global Health</t>
    <phoneticPr fontId="27"/>
  </si>
  <si>
    <t>Department of Environmental and Preventive Medicine</t>
    <phoneticPr fontId="27"/>
  </si>
  <si>
    <t>Graduate Program in Civil and Environmental Engineering</t>
    <phoneticPr fontId="29"/>
  </si>
  <si>
    <r>
      <t>Global Engineering Program for International Students (GEPIS)</t>
    </r>
    <r>
      <rPr>
        <sz val="10"/>
        <color theme="1"/>
        <rFont val="ＭＳ Ｐゴシック"/>
        <family val="3"/>
        <charset val="128"/>
      </rPr>
      <t/>
    </r>
    <phoneticPr fontId="27"/>
  </si>
  <si>
    <t>Global Engineering Program for Research and Development  (GEP for R &amp; D)</t>
    <phoneticPr fontId="27"/>
  </si>
  <si>
    <t>LL.M.&amp;LL.D.(Comparative Law) program in Law and Political Science</t>
    <phoneticPr fontId="1"/>
  </si>
  <si>
    <t>Environmental Law and Politics, Department of Social and Human Environment</t>
    <phoneticPr fontId="1"/>
  </si>
  <si>
    <t>Department of Civil and Environmental Engineering (Group of Sustainable Development)</t>
  </si>
  <si>
    <t>International Development and Coooperation</t>
    <phoneticPr fontId="1"/>
  </si>
  <si>
    <t xml:space="preserve">Global Leader Program </t>
  </si>
  <si>
    <t>Advanced Global Program</t>
  </si>
  <si>
    <t>Biological Science</t>
    <phoneticPr fontId="1"/>
  </si>
  <si>
    <t>Bioresource Sciences Course</t>
    <phoneticPr fontId="1"/>
  </si>
  <si>
    <t>Applied Life Schiences Course</t>
    <phoneticPr fontId="1"/>
  </si>
  <si>
    <t>Department of  Architecture and Civil Engineering</t>
    <phoneticPr fontId="1"/>
  </si>
  <si>
    <t>Department of Mechanical Engineering</t>
    <phoneticPr fontId="1"/>
  </si>
  <si>
    <t xml:space="preserve">Department of Computer Science and Engineering </t>
    <phoneticPr fontId="1"/>
  </si>
  <si>
    <t xml:space="preserve">Department of Applied Chemistry and Life Science </t>
    <phoneticPr fontId="1"/>
  </si>
  <si>
    <t>Division of Southeast Asian Area Studies</t>
    <phoneticPr fontId="27"/>
  </si>
  <si>
    <t>Division of African Area Studies</t>
    <phoneticPr fontId="27"/>
  </si>
  <si>
    <t xml:space="preserve">International Energy Science Course (IESC) </t>
  </si>
  <si>
    <t>Department of Environmental Engineering</t>
  </si>
  <si>
    <t>Department of Civil and Earth  Resources Engineering
Department of Urban Management</t>
  </si>
  <si>
    <t>Department of Social Informatics</t>
  </si>
  <si>
    <t>Division of Earth and Planetary Sciences</t>
  </si>
  <si>
    <t>Environmental Management/ Global Environmental Studies</t>
    <phoneticPr fontId="1"/>
  </si>
  <si>
    <t>International Graduate Program for Interdisciplinary Study in Science and Technology</t>
  </si>
  <si>
    <t>Information Scinence and Engineering Course</t>
  </si>
  <si>
    <t>Global Business and Management Studies</t>
    <phoneticPr fontId="1"/>
  </si>
  <si>
    <r>
      <t>American Studies Cluster</t>
    </r>
    <r>
      <rPr>
        <sz val="10"/>
        <color theme="1"/>
        <rFont val="ＭＳ Ｐゴシック"/>
        <family val="3"/>
        <charset val="128"/>
      </rPr>
      <t/>
    </r>
    <phoneticPr fontId="1"/>
  </si>
  <si>
    <r>
      <t>Contemporary Asian Studies Cluster</t>
    </r>
    <r>
      <rPr>
        <sz val="10"/>
        <color theme="1"/>
        <rFont val="ＭＳ Ｐゴシック"/>
        <family val="3"/>
        <charset val="128"/>
      </rPr>
      <t/>
    </r>
    <phoneticPr fontId="1"/>
  </si>
  <si>
    <t>Global Society Studies Cluster</t>
    <phoneticPr fontId="1"/>
  </si>
  <si>
    <t>Department of Economics</t>
  </si>
  <si>
    <t>Program of Basic Biology</t>
    <phoneticPr fontId="1"/>
  </si>
  <si>
    <t>Program of Mathematical and Life Sciences</t>
    <phoneticPr fontId="1"/>
  </si>
  <si>
    <t>Program of Biomedical Science</t>
    <phoneticPr fontId="1"/>
  </si>
  <si>
    <t>Socio-Cultural Sciences</t>
    <phoneticPr fontId="1"/>
  </si>
  <si>
    <t>Environmental and natural sciences Field,  in Transdisciplinary Science and Engineering Program</t>
  </si>
  <si>
    <t>Division of Advanced Science and Engineering / Transdisciplinary Science and Engineering Program (Development Science Field)</t>
  </si>
  <si>
    <t>Division of Advanced Science and Engineering / Civil and Environmental Engineering Program</t>
  </si>
  <si>
    <t>Mathematics Program</t>
    <phoneticPr fontId="1"/>
  </si>
  <si>
    <t>Physics Program</t>
    <phoneticPr fontId="1"/>
  </si>
  <si>
    <t>Earth and Planetary Systems Science Program</t>
    <phoneticPr fontId="1"/>
  </si>
  <si>
    <t>Basic Chemistry Program</t>
    <phoneticPr fontId="1"/>
  </si>
  <si>
    <t>Intenational Education Development Program</t>
  </si>
  <si>
    <t>International Peace and Co-existence Program</t>
  </si>
  <si>
    <t>International Economic Development Program</t>
  </si>
  <si>
    <t>Division of Industrial Innovation Sciences</t>
    <phoneticPr fontId="1"/>
  </si>
  <si>
    <t>Division of Social Engineering and Environmental Management</t>
    <phoneticPr fontId="1"/>
  </si>
  <si>
    <t>Division of Biological and Human Environment</t>
    <phoneticPr fontId="1"/>
  </si>
  <si>
    <t>Public Administration Course</t>
  </si>
  <si>
    <t>Veterinary Medicine</t>
  </si>
  <si>
    <t>Graduate Course in Earth and Geoenvironental Science</t>
    <phoneticPr fontId="1"/>
  </si>
  <si>
    <t>General</t>
    <phoneticPr fontId="1"/>
  </si>
  <si>
    <t>Special program in bioresource utilization science
of fungus and mushroom/ Master of Agriculture</t>
    <phoneticPr fontId="1"/>
  </si>
  <si>
    <t>Special Program in English</t>
    <phoneticPr fontId="1"/>
  </si>
  <si>
    <t>Bioproduction and Bioenvironmental Sciences</t>
    <phoneticPr fontId="1"/>
  </si>
  <si>
    <t>Bioresource and Life Sciences</t>
    <phoneticPr fontId="1"/>
  </si>
  <si>
    <t>Global Dryland Science</t>
    <phoneticPr fontId="1"/>
  </si>
  <si>
    <t>Joint Major of Veterinary Sciences</t>
  </si>
  <si>
    <t>"Division of Law and Letters/ Law and Politics"</t>
  </si>
  <si>
    <t>Division of Law and Letters/</t>
  </si>
  <si>
    <t>Division of Industrial Systems Management and Innovation/</t>
  </si>
  <si>
    <t>Division of Law and Letters/ Law and Politics</t>
  </si>
  <si>
    <t>Division of Applied Biological and Rare Sugar Sciences/Special Course for International Students from Asia, Africa and the Pacific Rim</t>
  </si>
  <si>
    <t>Master’s Course ■Division of Nursing Science</t>
  </si>
  <si>
    <t>Doctoral  course■Division of Medicine</t>
  </si>
  <si>
    <t>Division of Advanced Materials Scienc</t>
  </si>
  <si>
    <t>Agricultural Science (Special Course for  International Students from Asia，Africa　and the Pacific Rim）</t>
  </si>
  <si>
    <t>Medical Science Program / Public Health Course (Master's Course)</t>
  </si>
  <si>
    <t>Medicine Program / Clinical Science Course (Doctoral Course)</t>
  </si>
  <si>
    <t>Comprehensive Science of Biological Environment Course</t>
    <phoneticPr fontId="1"/>
  </si>
  <si>
    <t>Comprehensive Science of Biological Environment Course</t>
  </si>
  <si>
    <t>International Programs in Law</t>
    <phoneticPr fontId="1"/>
  </si>
  <si>
    <t>Department of Design, Environment and Heritage Design Course</t>
    <phoneticPr fontId="1"/>
  </si>
  <si>
    <t>International Graduate Program</t>
    <phoneticPr fontId="1"/>
  </si>
  <si>
    <t>Department of Information Science and Technology/ International Doctoral Program</t>
    <phoneticPr fontId="1"/>
  </si>
  <si>
    <t>Department of Electrical and Electronic Engineering/ International Doctoral Program</t>
    <phoneticPr fontId="1"/>
  </si>
  <si>
    <t>Department of Biological Functions Engineering</t>
  </si>
  <si>
    <t>Masters Programme, Tropical Medicine Course</t>
  </si>
  <si>
    <t>Masters Programme, Health Innovation Course</t>
  </si>
  <si>
    <t>Department of Science/ Earth and Environmental Sciences</t>
  </si>
  <si>
    <t>Department of Civil and Environmental Engineering and Architecture/ Civil and Environmental Engineering</t>
  </si>
  <si>
    <t>Department of Civil and Environmental Engineering and Architecture/ Urban and Regional Planning and Design</t>
  </si>
  <si>
    <t>Department of Civil and Environmental Engineering and Architecture/ Architecture and Building Engineering</t>
  </si>
  <si>
    <t>Department of Mechanical and Mathematical Engineering/ Mechanical Engineering</t>
  </si>
  <si>
    <t>Department of Mechanical and Mathematical Engineering/ Mechanical Systems</t>
  </si>
  <si>
    <t>Department of Computer Science and Electrical Engineering/ Electrical Engineering</t>
  </si>
  <si>
    <t>Department of Computer Science and Electrical Engineering/ Electronic Engineering</t>
  </si>
  <si>
    <t>Department of Computer Science and Electrical Engineering/ Computer Science</t>
  </si>
  <si>
    <t>Department of Materials Science and Applied Chemistry/ Chemistry and Bioscience</t>
  </si>
  <si>
    <t>Department of Materials Science and Applied Chemistry/ Chemistry and Materials</t>
  </si>
  <si>
    <t>Department of Materials Science and Applied Chemistry/ Materials Science and Engineering</t>
  </si>
  <si>
    <t>Department of Science/ Chemistry</t>
  </si>
  <si>
    <t>Department of Advanced Industrial Science/ Environmental Conservation Engineering</t>
  </si>
  <si>
    <t>Department of Advanced Industrial Science/ Environmental Management and Planning</t>
  </si>
  <si>
    <t>Department of Advanced Industrial Science/ Architecture and Environment Planning</t>
  </si>
  <si>
    <t>Department of Advanced Industrial Science/ Building Materials and Structures</t>
  </si>
  <si>
    <t>Department of Advanced Industrial Science/ Advanced Mechanical Systems</t>
  </si>
  <si>
    <t>Department of Advanced Industrial Science/ Intelligent Mechanical Systems</t>
  </si>
  <si>
    <t>Department of Advanced Industrial Science/ Computer Science and Communication Engineering</t>
  </si>
  <si>
    <t>Department of Advanced Industrial Science/ Frontier Technology for Energy and Devices</t>
  </si>
  <si>
    <t>Department of Advanced Industrial Science/ Human and Environmental Informatics</t>
  </si>
  <si>
    <t>Department of Advanced Industrial Science/ Applied Chemistry and Biochemistry</t>
  </si>
  <si>
    <t>Department of Advanced Industrial Science/ Materials Science and Engineering</t>
  </si>
  <si>
    <t>Education Program for Global Advancement (EPGA) in Environmental, Energy and Health Science</t>
    <phoneticPr fontId="1"/>
  </si>
  <si>
    <t xml:space="preserve">Department of Science and Engineering </t>
    <phoneticPr fontId="1"/>
  </si>
  <si>
    <t xml:space="preserve">Department of Science and Engineering </t>
  </si>
  <si>
    <t>Department of Biological Resource Sciences</t>
  </si>
  <si>
    <t>Agriculture, Natural Resources and Forestry / Forest Management</t>
  </si>
  <si>
    <t>Agriculture, Natural Resources and Forestry / Plant Production Science</t>
  </si>
  <si>
    <t>Environmental Systems / Resources and Chemical Systems Course</t>
    <phoneticPr fontId="1"/>
  </si>
  <si>
    <t>Environmental Systems / Environmental and Ecological Systems
   http://chempro.env.kitakyu-u.ac.jp/~tkatou/</t>
    <phoneticPr fontId="1"/>
  </si>
  <si>
    <t>Environmental Systems / Environmental and Ecological Systems
http://chempro.env.kitakyu-u.ac.jp/~tmatsumoto/</t>
    <phoneticPr fontId="1"/>
  </si>
  <si>
    <t>Environmental Engineering / 
Architecture</t>
    <phoneticPr fontId="1"/>
  </si>
  <si>
    <t>Major of Management / Specialization in Japanese Management</t>
  </si>
  <si>
    <t>Major of Management / Specialization in Accounting and Finance</t>
  </si>
  <si>
    <t>Major of Management / Specialization in Marketing and Management</t>
  </si>
  <si>
    <t>Major of Management / Specialization in Innovation and Operaions Management</t>
  </si>
  <si>
    <t>Major of Asia Pacific Studies / International Relations</t>
  </si>
  <si>
    <t>Major of Asia Pacific Studies /Society and Culture</t>
  </si>
  <si>
    <t>Major of International Cooperation Policy / International Public Administration</t>
  </si>
  <si>
    <t>Major of International Cooperation Policy / Sustainability Science</t>
  </si>
  <si>
    <t>Major of International Cooperation Policy / Tourism and Hospitarity</t>
  </si>
  <si>
    <t>Major of International Cooperation Policy / Development Economics</t>
  </si>
  <si>
    <t xml:space="preserve">Chemistry, Biology and Marine Science </t>
  </si>
  <si>
    <t>Okinawa Global Health Sciences Course</t>
  </si>
  <si>
    <t>Division of Environmental Horticulture</t>
  </si>
  <si>
    <t>Division of Bioproduction Science</t>
    <phoneticPr fontId="1"/>
  </si>
  <si>
    <t>Division of Environmental Science</t>
    <phoneticPr fontId="1"/>
  </si>
  <si>
    <t>Division of Food Science</t>
  </si>
  <si>
    <t>Division of Food Science</t>
    <phoneticPr fontId="1"/>
  </si>
  <si>
    <t>Doctoral (PhD) Program in Medicine</t>
  </si>
  <si>
    <t>1) Department of Materials Engineering Science 2) Department of Mechanical Science and Bioengineering 3) Department of Systems Innovation</t>
  </si>
  <si>
    <t>Global Innovation Kyosei Studies</t>
  </si>
  <si>
    <t>Program in Biological System Science,</t>
    <phoneticPr fontId="1"/>
  </si>
  <si>
    <t>Department of Agriculture/International Graduate Program for Agricultural and Biological Science</t>
    <phoneticPr fontId="1"/>
  </si>
  <si>
    <t>Department of Biomedical Engineering/Biotechnology Division</t>
    <phoneticPr fontId="1"/>
  </si>
  <si>
    <t>Department of Science and Technology/Biological and Agricultural Sciences Division</t>
    <phoneticPr fontId="1"/>
  </si>
  <si>
    <t>Department of Science and Technology/Mountain and Environmental Sciences Division</t>
    <phoneticPr fontId="1"/>
  </si>
  <si>
    <t>Public Health</t>
    <phoneticPr fontId="1"/>
  </si>
  <si>
    <t>Division of Integrated Science and Engineering</t>
  </si>
  <si>
    <t>Division of Environmental Science Development</t>
    <phoneticPr fontId="1"/>
  </si>
  <si>
    <t>The Global Education Program for AgriScience for Frontiers</t>
    <phoneticPr fontId="1"/>
  </si>
  <si>
    <t>Graduate School of Global Food Resources
[Special entrance exam only for international students]</t>
    <phoneticPr fontId="1"/>
  </si>
  <si>
    <t>Graduate School of Global Food Resources
[General category] (International students can also take this exam)</t>
    <phoneticPr fontId="1"/>
  </si>
  <si>
    <t>Transdisplinary  Life Science Course ,Biosystems Science Course, Division of Soft Matter</t>
    <phoneticPr fontId="1"/>
  </si>
  <si>
    <t>Biosystems Science Course,</t>
    <phoneticPr fontId="1"/>
  </si>
  <si>
    <t>Veterinary Medicine</t>
    <phoneticPr fontId="1"/>
  </si>
  <si>
    <t>Infectious Diseases</t>
    <phoneticPr fontId="1"/>
  </si>
  <si>
    <t>Dentistry Program / Fundarmental Dentistry Course</t>
    <phoneticPr fontId="1"/>
  </si>
  <si>
    <t>Dentistry Program / Oral Health Science Course</t>
    <phoneticPr fontId="1"/>
  </si>
  <si>
    <t>Dentistry Program / Medical Engineering Course</t>
    <phoneticPr fontId="1"/>
  </si>
  <si>
    <t>Dentistry Program / Food and Eating Science [Shokugaku] Course</t>
    <phoneticPr fontId="1"/>
  </si>
  <si>
    <t>Department of Civil and Environmental Engineering</t>
    <phoneticPr fontId="1"/>
  </si>
  <si>
    <t>Divison of Biological Resource Sciences, Department of Resource and Environmental Economics</t>
    <phoneticPr fontId="1"/>
  </si>
  <si>
    <t>Global Governance and Sustainable Development(G2SD)</t>
    <phoneticPr fontId="1"/>
  </si>
  <si>
    <t>Department of Environmental Studies for Advanced Society</t>
    <phoneticPr fontId="1"/>
  </si>
  <si>
    <t>Department of Geophysics</t>
    <phoneticPr fontId="1"/>
  </si>
  <si>
    <t>Department of Chemistry</t>
    <phoneticPr fontId="1"/>
  </si>
  <si>
    <t>Department of Earth Science</t>
  </si>
  <si>
    <t>Cooperative Major in Life Cycle Design Engineering</t>
  </si>
  <si>
    <t>Regional Environment Creation</t>
    <phoneticPr fontId="1"/>
  </si>
  <si>
    <t>Bioproduction Science</t>
  </si>
  <si>
    <t>Regional Environment Creation</t>
  </si>
  <si>
    <t>Bioresources Science</t>
  </si>
  <si>
    <t>Division of Regional Innovation and Management</t>
    <phoneticPr fontId="1"/>
  </si>
  <si>
    <t>Degree Programs in Humanities and Social Sciences/
Master's Program in International Public Policy
/ ABE</t>
    <phoneticPr fontId="1"/>
  </si>
  <si>
    <t>Degree Programs in Humanities and Social Sciences/
Master's Program in International Public Policy
/ PEPP</t>
    <phoneticPr fontId="1"/>
  </si>
  <si>
    <t>Degree Programs in Humanities and Social Sciences/
Master's Program in International Public Policy / SPJES</t>
    <phoneticPr fontId="1"/>
  </si>
  <si>
    <t>Degree Program in Pure and Applied Sciences/Doctral Program in Engineering Sciences ( Subprogram in Applied Science)</t>
    <phoneticPr fontId="1"/>
  </si>
  <si>
    <t xml:space="preserve">Degree Program in Systems and Information Engineering
Master's/ Doctoral Progmram in Risk and Rssilience Engineering   </t>
    <phoneticPr fontId="1"/>
  </si>
  <si>
    <t>Degree Programs in Systems and Information Engineering Mastre's / Doctoral Program in
Engineering Mechanics and Energy</t>
    <phoneticPr fontId="1"/>
  </si>
  <si>
    <t>Degree Program in Life and Earth Sciences 
Master's Program in Environmental Sciences
Doctoral Program in Environmental Studies
SUSTEP Program</t>
    <phoneticPr fontId="1"/>
  </si>
  <si>
    <t>Degree Program in Life and Earth Sciences  
Master's Program in Agro-Bioresouces Science and Technology</t>
    <phoneticPr fontId="1"/>
  </si>
  <si>
    <t>Degree Program in Life and Earth Sciences  
Doctoral Program in Life Agricultural Sciences</t>
    <phoneticPr fontId="1"/>
  </si>
  <si>
    <t>Degree programs in Life and Earth Sciences
Doctral Program in Agricultural Sciences</t>
    <phoneticPr fontId="1"/>
  </si>
  <si>
    <t>Degree Program in Life and Earth Sciences
Doctral Program in Agricultural Sciences</t>
    <phoneticPr fontId="1"/>
  </si>
  <si>
    <t>Degree Programs in Comprehensive Human Sciences 
Master's Program in Education 
Subprogram in International Education</t>
    <phoneticPr fontId="1"/>
  </si>
  <si>
    <t>Degree Programs in Comprehensive Human Sciences
Master's and Doctoral Programs in Informatics</t>
    <phoneticPr fontId="1"/>
  </si>
  <si>
    <t>Course in Applied Asian Agriculture</t>
  </si>
  <si>
    <t>Graduate School of Agriculture, Foresty and Fisheries</t>
    <phoneticPr fontId="27"/>
  </si>
  <si>
    <t>Interdisciplinary Department of Science and Engineering</t>
  </si>
  <si>
    <t>Department of Engineering,
Chemistry and Biotechnology Program(English course)</t>
    <phoneticPr fontId="27"/>
  </si>
  <si>
    <t>The United Graduate School of Agricultural Sciences</t>
  </si>
  <si>
    <t>Resource and Environmental Science of Agriculture,Forestry and fisheries</t>
  </si>
  <si>
    <t>Science of Bioresource Production</t>
  </si>
  <si>
    <t>Graduate School of  Urban Innovation</t>
    <phoneticPr fontId="27"/>
  </si>
  <si>
    <r>
      <t>23</t>
    </r>
    <r>
      <rPr>
        <sz val="11"/>
        <color theme="1"/>
        <rFont val="游ゴシック"/>
        <family val="2"/>
        <charset val="128"/>
        <scheme val="minor"/>
      </rPr>
      <t>08</t>
    </r>
    <r>
      <rPr>
        <sz val="11"/>
        <color theme="1"/>
        <rFont val="游ゴシック"/>
        <family val="2"/>
        <charset val="128"/>
        <scheme val="minor"/>
      </rPr>
      <t>A</t>
    </r>
    <phoneticPr fontId="27"/>
  </si>
  <si>
    <r>
      <t>SHIBAURA</t>
    </r>
    <r>
      <rPr>
        <sz val="10"/>
        <color theme="1"/>
        <rFont val="ＭＳ Ｐゴシック"/>
        <family val="3"/>
        <charset val="128"/>
      </rPr>
      <t>　</t>
    </r>
    <r>
      <rPr>
        <sz val="10"/>
        <color theme="1"/>
        <rFont val="Arial"/>
        <family val="2"/>
      </rPr>
      <t>INSTITUTE</t>
    </r>
    <r>
      <rPr>
        <sz val="10"/>
        <color theme="1"/>
        <rFont val="ＭＳ Ｐゴシック"/>
        <family val="3"/>
        <charset val="128"/>
      </rPr>
      <t>　</t>
    </r>
    <r>
      <rPr>
        <sz val="10"/>
        <color theme="1"/>
        <rFont val="Arial"/>
        <family val="2"/>
      </rPr>
      <t>OF</t>
    </r>
    <r>
      <rPr>
        <sz val="10"/>
        <color theme="1"/>
        <rFont val="ＭＳ Ｐゴシック"/>
        <family val="3"/>
        <charset val="128"/>
      </rPr>
      <t>　</t>
    </r>
    <r>
      <rPr>
        <sz val="10"/>
        <color theme="1"/>
        <rFont val="Arial"/>
        <family val="2"/>
      </rPr>
      <t>TECHNOLOGY</t>
    </r>
    <phoneticPr fontId="1"/>
  </si>
  <si>
    <t>2604A</t>
  </si>
  <si>
    <r>
      <t>380</t>
    </r>
    <r>
      <rPr>
        <sz val="11"/>
        <color theme="1"/>
        <rFont val="游ゴシック"/>
        <family val="2"/>
        <charset val="128"/>
        <scheme val="minor"/>
      </rPr>
      <t>2A</t>
    </r>
    <phoneticPr fontId="27"/>
  </si>
  <si>
    <r>
      <t>3</t>
    </r>
    <r>
      <rPr>
        <sz val="11"/>
        <color theme="1"/>
        <rFont val="游ゴシック"/>
        <family val="2"/>
        <charset val="128"/>
        <scheme val="minor"/>
      </rPr>
      <t>802B</t>
    </r>
    <phoneticPr fontId="27"/>
  </si>
  <si>
    <r>
      <t xml:space="preserve">Toyohashi University of Technology
</t>
    </r>
    <r>
      <rPr>
        <sz val="10"/>
        <color theme="1"/>
        <rFont val="ＭＳ ゴシック"/>
        <family val="2"/>
        <charset val="128"/>
      </rPr>
      <t>【</t>
    </r>
    <r>
      <rPr>
        <sz val="10"/>
        <color theme="1"/>
        <rFont val="Arial"/>
        <family val="2"/>
      </rPr>
      <t xml:space="preserve"> ABE Initiative/SDGs Global Leader Program</t>
    </r>
    <r>
      <rPr>
        <sz val="10"/>
        <color theme="1"/>
        <rFont val="ＭＳ ゴシック"/>
        <family val="2"/>
        <charset val="128"/>
      </rPr>
      <t xml:space="preserve">】
</t>
    </r>
    <phoneticPr fontId="1"/>
  </si>
  <si>
    <r>
      <t xml:space="preserve">Toyohashi University of Technology
</t>
    </r>
    <r>
      <rPr>
        <sz val="10"/>
        <color theme="1"/>
        <rFont val="ＭＳ ゴシック"/>
        <family val="2"/>
        <charset val="128"/>
      </rPr>
      <t>【</t>
    </r>
    <r>
      <rPr>
        <sz val="10"/>
        <color theme="1"/>
        <rFont val="Arial"/>
        <family val="2"/>
      </rPr>
      <t>ABE Initiative</t>
    </r>
    <r>
      <rPr>
        <sz val="10"/>
        <color theme="1"/>
        <rFont val="ＭＳ ゴシック"/>
        <family val="2"/>
        <charset val="128"/>
      </rPr>
      <t>】</t>
    </r>
    <phoneticPr fontId="1"/>
  </si>
  <si>
    <r>
      <t>Graduate School of Health Sciences</t>
    </r>
    <r>
      <rPr>
        <sz val="10"/>
        <color theme="1"/>
        <rFont val="ＭＳ Ｐゴシック"/>
        <family val="3"/>
        <charset val="128"/>
      </rPr>
      <t>　</t>
    </r>
    <r>
      <rPr>
        <sz val="10"/>
        <color theme="1"/>
        <rFont val="Arial"/>
        <family val="2"/>
      </rPr>
      <t>Doctoral Course</t>
    </r>
    <phoneticPr fontId="1"/>
  </si>
  <si>
    <r>
      <t>6501</t>
    </r>
    <r>
      <rPr>
        <sz val="11"/>
        <color theme="1"/>
        <rFont val="游ゴシック"/>
        <family val="2"/>
        <charset val="128"/>
        <scheme val="minor"/>
      </rPr>
      <t>I</t>
    </r>
    <phoneticPr fontId="27"/>
  </si>
  <si>
    <t>6502C</t>
  </si>
  <si>
    <t>7302A</t>
    <phoneticPr fontId="27"/>
  </si>
  <si>
    <t>7301C</t>
    <phoneticPr fontId="27"/>
  </si>
  <si>
    <t>7301D</t>
    <phoneticPr fontId="27"/>
  </si>
  <si>
    <t>7303A</t>
    <phoneticPr fontId="27"/>
  </si>
  <si>
    <t>7303B</t>
    <phoneticPr fontId="27"/>
  </si>
  <si>
    <t>7303C</t>
    <phoneticPr fontId="27"/>
  </si>
  <si>
    <t>7303D</t>
    <phoneticPr fontId="27"/>
  </si>
  <si>
    <t>7302B</t>
    <phoneticPr fontId="27"/>
  </si>
  <si>
    <t>7302C</t>
    <phoneticPr fontId="27"/>
  </si>
  <si>
    <t>8101A</t>
  </si>
  <si>
    <t>Kitasato University</t>
  </si>
  <si>
    <r>
      <rPr>
        <sz val="10"/>
        <color theme="1"/>
        <rFont val="ＭＳ Ｐゴシック"/>
        <family val="3"/>
        <charset val="128"/>
      </rPr>
      <t>①</t>
    </r>
    <r>
      <rPr>
        <sz val="10"/>
        <color theme="1"/>
        <rFont val="Arial"/>
        <family val="2"/>
      </rPr>
      <t>Graduate School of Science and Technology</t>
    </r>
    <phoneticPr fontId="1"/>
  </si>
  <si>
    <r>
      <rPr>
        <sz val="10"/>
        <color theme="1"/>
        <rFont val="ＭＳ Ｐゴシック"/>
        <family val="3"/>
        <charset val="128"/>
      </rPr>
      <t>②</t>
    </r>
    <r>
      <rPr>
        <sz val="10"/>
        <color theme="1"/>
        <rFont val="Arial"/>
        <family val="2"/>
      </rPr>
      <t>Graduate School of Science and Technology</t>
    </r>
    <phoneticPr fontId="1"/>
  </si>
  <si>
    <r>
      <rPr>
        <sz val="10"/>
        <color theme="1"/>
        <rFont val="ＭＳ Ｐゴシック"/>
        <family val="3"/>
        <charset val="128"/>
      </rPr>
      <t>③</t>
    </r>
    <r>
      <rPr>
        <sz val="10"/>
        <color theme="1"/>
        <rFont val="Arial"/>
        <family val="2"/>
      </rPr>
      <t>Graduate School of Cmprehensive Human Sciences</t>
    </r>
    <phoneticPr fontId="1"/>
  </si>
  <si>
    <r>
      <t>Environmental Social Management Major,</t>
    </r>
    <r>
      <rPr>
        <sz val="10"/>
        <color theme="1"/>
        <rFont val="ＭＳ ゴシック"/>
        <family val="2"/>
        <charset val="128"/>
      </rPr>
      <t>　</t>
    </r>
    <r>
      <rPr>
        <sz val="10"/>
        <color theme="1"/>
        <rFont val="Arial"/>
        <family val="2"/>
      </rPr>
      <t>Environmental and Social System Science Course, Department of Engineering</t>
    </r>
    <phoneticPr fontId="1"/>
  </si>
  <si>
    <t>Graduate Program in Education</t>
  </si>
  <si>
    <r>
      <t>MIB</t>
    </r>
    <r>
      <rPr>
        <sz val="10"/>
        <color theme="1"/>
        <rFont val="ＭＳ Ｐゴシック"/>
        <family val="3"/>
        <charset val="128"/>
      </rPr>
      <t>（</t>
    </r>
    <r>
      <rPr>
        <sz val="10"/>
        <color theme="1"/>
        <rFont val="Arial"/>
        <family val="2"/>
      </rPr>
      <t xml:space="preserve">Master in International Business </t>
    </r>
    <r>
      <rPr>
        <sz val="10"/>
        <color theme="1"/>
        <rFont val="ＭＳ Ｐゴシック"/>
        <family val="3"/>
        <charset val="128"/>
      </rPr>
      <t>）</t>
    </r>
    <phoneticPr fontId="1"/>
  </si>
  <si>
    <r>
      <t>Master of Public Management and Administration</t>
    </r>
    <r>
      <rPr>
        <sz val="10"/>
        <color theme="1"/>
        <rFont val="ＭＳ Ｐゴシック"/>
        <family val="3"/>
        <charset val="128"/>
      </rPr>
      <t>　</t>
    </r>
    <r>
      <rPr>
        <sz val="10"/>
        <color theme="1"/>
        <rFont val="Arial"/>
        <family val="2"/>
      </rPr>
      <t>Course</t>
    </r>
    <phoneticPr fontId="1"/>
  </si>
  <si>
    <r>
      <t>Department of</t>
    </r>
    <r>
      <rPr>
        <sz val="10"/>
        <color theme="1"/>
        <rFont val="ＭＳ ゴシック"/>
        <family val="2"/>
        <charset val="128"/>
      </rPr>
      <t>　</t>
    </r>
    <r>
      <rPr>
        <sz val="10"/>
        <color theme="1"/>
        <rFont val="Arial"/>
        <family val="2"/>
      </rPr>
      <t>Electrical and Electronic</t>
    </r>
    <r>
      <rPr>
        <sz val="10"/>
        <color theme="1"/>
        <rFont val="ＭＳ ゴシック"/>
        <family val="2"/>
        <charset val="128"/>
      </rPr>
      <t>　</t>
    </r>
    <r>
      <rPr>
        <sz val="10"/>
        <color theme="1"/>
        <rFont val="Arial"/>
        <family val="2"/>
      </rPr>
      <t xml:space="preserve">Information Engineering </t>
    </r>
    <phoneticPr fontId="1"/>
  </si>
  <si>
    <t>Nursing Science Program / Adult and Geriatric Nursing Couse (Master's Course)</t>
  </si>
  <si>
    <t>Department of Engineering,
Architecture and Architectural Engineering Program(English course)</t>
    <phoneticPr fontId="27"/>
  </si>
  <si>
    <r>
      <t xml:space="preserve">English Engineering Education program(e3)
</t>
    </r>
    <r>
      <rPr>
        <sz val="10"/>
        <color theme="1"/>
        <rFont val="ＭＳ Ｐゴシック"/>
        <family val="3"/>
        <charset val="128"/>
      </rPr>
      <t>【</t>
    </r>
    <r>
      <rPr>
        <sz val="10"/>
        <color theme="1"/>
        <rFont val="Arial"/>
        <family val="2"/>
      </rPr>
      <t>Division of Applied Physics</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</si>
  <si>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Materials Science and Engineering</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</si>
  <si>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Mechanical and Space Engineering</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</si>
  <si>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Human Mechanical Systems and Design</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</si>
  <si>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Energy and Environmental Systems</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</si>
  <si>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Quantum Science and Engineering</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</si>
  <si>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Field Engineering for the Environment</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</si>
  <si>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Engineering and Policy for Sustainable Environment</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</si>
  <si>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Architectural and Structural Design</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</si>
  <si>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 xml:space="preserve">Division of Human Environmental Systems </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</si>
  <si>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Environmental Engineering</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</si>
  <si>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Division of Sustainable Resources Engineering</t>
    </r>
    <r>
      <rPr>
        <sz val="10"/>
        <color theme="1"/>
        <rFont val="ＭＳ Ｐゴシック"/>
        <family val="3"/>
        <charset val="128"/>
      </rPr>
      <t>】</t>
    </r>
  </si>
  <si>
    <r>
      <t xml:space="preserve">English Engineering Education program(e3)
</t>
    </r>
    <r>
      <rPr>
        <sz val="10"/>
        <color theme="1"/>
        <rFont val="ＭＳ Ｐゴシック"/>
        <family val="3"/>
        <charset val="128"/>
      </rPr>
      <t>【</t>
    </r>
    <r>
      <rPr>
        <sz val="10"/>
        <color theme="1"/>
        <rFont val="Arial"/>
        <family val="2"/>
      </rPr>
      <t>Cooperative Program for Resources Engineering</t>
    </r>
    <r>
      <rPr>
        <sz val="10"/>
        <color theme="1"/>
        <rFont val="ＭＳ Ｐゴシック"/>
        <family val="3"/>
        <charset val="128"/>
      </rPr>
      <t>】</t>
    </r>
  </si>
  <si>
    <r>
      <rPr>
        <sz val="10"/>
        <color theme="1"/>
        <rFont val="ＭＳ Ｐゴシック"/>
        <family val="3"/>
        <charset val="128"/>
      </rPr>
      <t>①</t>
    </r>
    <r>
      <rPr>
        <sz val="10"/>
        <color theme="1"/>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1"/>
  </si>
  <si>
    <r>
      <rPr>
        <sz val="10"/>
        <color theme="1"/>
        <rFont val="ＭＳ Ｐゴシック"/>
        <family val="3"/>
        <charset val="128"/>
      </rPr>
      <t>②</t>
    </r>
    <r>
      <rPr>
        <sz val="10"/>
        <color theme="1"/>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1"/>
  </si>
  <si>
    <r>
      <rPr>
        <sz val="10"/>
        <color theme="1"/>
        <rFont val="ＭＳ Ｐゴシック"/>
        <family val="3"/>
        <charset val="128"/>
      </rPr>
      <t>③</t>
    </r>
    <r>
      <rPr>
        <sz val="10"/>
        <color theme="1"/>
        <rFont val="Arial"/>
        <family val="2"/>
      </rPr>
      <t>Degree Programs in Comprehensive Human Sciences, Master's Doctoral Program in Life Science Innovation ( Disease Mechanism, Drug Discovery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</si>
</sst>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9]dd\ mmmm\ yyyy;@"/>
  </numFmts>
  <fonts count="35" x14ac:knownFonts="1">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5"/>
      <name val="Arial"/>
      <family val="2"/>
    </font>
    <font>
      <sz val="7.5"/>
      <name val="ＭＳ Ｐゴシック"/>
      <family val="3"/>
      <charset val="128"/>
    </font>
    <font>
      <sz val="7"/>
      <color theme="1"/>
      <name val="ＭＳ Ｐゴシック"/>
      <family val="3"/>
      <charset val="128"/>
    </font>
    <font>
      <b/>
      <sz val="11"/>
      <name val="Arial"/>
      <family val="2"/>
    </font>
    <font>
      <sz val="9"/>
      <color rgb="FF000000"/>
      <name val="Meiryo UI"/>
      <family val="3"/>
      <charset val="128"/>
    </font>
    <font>
      <b/>
      <sz val="11"/>
      <color theme="1"/>
      <name val="游ゴシック"/>
      <family val="3"/>
      <charset val="128"/>
      <scheme val="minor"/>
    </font>
    <font>
      <sz val="8"/>
      <color theme="1"/>
      <name val="ＭＳ Ｐゴシック"/>
      <family val="3"/>
      <charset val="128"/>
    </font>
    <font>
      <sz val="7.5"/>
      <color theme="1"/>
      <name val="Arial"/>
      <family val="2"/>
    </font>
    <font>
      <sz val="7.5"/>
      <color theme="1"/>
      <name val="ＭＳ Ｐゴシック"/>
      <family val="3"/>
      <charset val="128"/>
    </font>
    <font>
      <b/>
      <sz val="10"/>
      <color theme="1"/>
      <name val="ＭＳ Ｐゴシック"/>
      <family val="3"/>
      <charset val="128"/>
    </font>
    <font>
      <sz val="11"/>
      <color theme="1"/>
      <name val="游ゴシック"/>
      <family val="2"/>
      <charset val="128"/>
      <scheme val="minor"/>
    </font>
    <font>
      <sz val="10"/>
      <name val="Arial"/>
      <family val="2"/>
    </font>
    <font>
      <sz val="6"/>
      <name val="ＭＳ Ｐゴシック"/>
      <family val="3"/>
      <charset val="128"/>
    </font>
    <font>
      <sz val="11"/>
      <color theme="1"/>
      <name val="ＭＳ Ｐゴシック"/>
      <family val="3"/>
      <charset val="128"/>
    </font>
    <font>
      <sz val="6"/>
      <name val="ＭＳ ゴシック"/>
      <family val="2"/>
      <charset val="128"/>
    </font>
    <font>
      <sz val="10"/>
      <color theme="1"/>
      <name val="ＭＳ Ｐゴシック"/>
      <family val="3"/>
      <charset val="128"/>
    </font>
    <font>
      <sz val="10"/>
      <color rgb="FF000000"/>
      <name val="Arial"/>
      <family val="2"/>
    </font>
    <font>
      <sz val="10"/>
      <color theme="1"/>
      <name val="ＭＳ ゴシック"/>
      <family val="2"/>
      <charset val="128"/>
    </font>
    <font>
      <sz val="10"/>
      <color rgb="FF333333"/>
      <name val="Arial"/>
      <family val="2"/>
    </font>
    <font>
      <sz val="11"/>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auto="1"/>
      </right>
      <top style="medium">
        <color indexed="64"/>
      </top>
      <bottom style="double">
        <color indexed="64"/>
      </bottom>
      <diagonal/>
    </border>
    <border>
      <left/>
      <right style="medium">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double">
        <color auto="1"/>
      </bottom>
      <diagonal/>
    </border>
    <border>
      <left/>
      <right style="medium">
        <color auto="1"/>
      </right>
      <top/>
      <bottom style="double">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0" fontId="9" fillId="0" borderId="0">
      <alignment vertical="center"/>
    </xf>
    <xf numFmtId="0" fontId="25" fillId="0" borderId="0">
      <alignment vertical="center"/>
    </xf>
  </cellStyleXfs>
  <cellXfs count="75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top" wrapText="1"/>
    </xf>
    <xf numFmtId="0" fontId="2" fillId="0" borderId="0" xfId="0" applyFont="1" applyBorder="1" applyAlignment="1">
      <alignment vertical="center"/>
    </xf>
    <xf numFmtId="0" fontId="0" fillId="0" borderId="0" xfId="0" applyAlignment="1">
      <alignment vertical="center" wrapText="1"/>
    </xf>
    <xf numFmtId="0" fontId="2" fillId="0" borderId="0" xfId="0" applyFont="1" applyBorder="1" applyAlignment="1">
      <alignment vertical="center" wrapText="1"/>
    </xf>
    <xf numFmtId="0" fontId="2" fillId="0" borderId="0" xfId="0" applyFont="1" applyFill="1" applyBorder="1">
      <alignment vertical="center"/>
    </xf>
    <xf numFmtId="0" fontId="3"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2" fillId="0" borderId="0" xfId="0" applyFont="1" applyBorder="1" applyProtection="1">
      <alignment vertical="center"/>
    </xf>
    <xf numFmtId="0" fontId="2" fillId="0" borderId="0" xfId="0" applyFont="1" applyFill="1" applyBorder="1" applyProtection="1">
      <alignment vertical="center"/>
    </xf>
    <xf numFmtId="0" fontId="3" fillId="0" borderId="0" xfId="0" applyFont="1" applyFill="1" applyBorder="1" applyAlignment="1" applyProtection="1">
      <alignment vertical="center"/>
    </xf>
    <xf numFmtId="0" fontId="5" fillId="0" borderId="0" xfId="0" applyFont="1" applyFill="1" applyBorder="1" applyAlignment="1" applyProtection="1">
      <alignment shrinkToFit="1"/>
    </xf>
    <xf numFmtId="0" fontId="2" fillId="0" borderId="0" xfId="0" applyFont="1" applyBorder="1" applyAlignment="1" applyProtection="1">
      <alignment vertical="center"/>
    </xf>
    <xf numFmtId="0" fontId="5" fillId="0" borderId="0" xfId="0" applyFont="1" applyFill="1" applyBorder="1" applyAlignment="1" applyProtection="1">
      <alignment vertical="top" shrinkToFit="1"/>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Fill="1" applyBorder="1" applyAlignment="1" applyProtection="1">
      <alignment vertical="top"/>
    </xf>
    <xf numFmtId="0" fontId="5" fillId="0" borderId="0" xfId="0" applyFont="1" applyAlignment="1">
      <alignment horizontal="justify" vertical="top"/>
    </xf>
    <xf numFmtId="0" fontId="5" fillId="0" borderId="0" xfId="0" applyFont="1">
      <alignment vertical="center"/>
    </xf>
    <xf numFmtId="0" fontId="5" fillId="0" borderId="0" xfId="0" applyFont="1" applyBorder="1" applyAlignment="1">
      <alignment horizontal="left" wrapText="1"/>
    </xf>
    <xf numFmtId="0" fontId="5" fillId="0" borderId="0" xfId="0" applyFont="1" applyAlignment="1">
      <alignment horizontal="left" vertical="top"/>
    </xf>
    <xf numFmtId="0" fontId="5" fillId="0" borderId="0" xfId="0" applyFont="1" applyBorder="1" applyAlignment="1">
      <alignment vertical="center"/>
    </xf>
    <xf numFmtId="0" fontId="5" fillId="0" borderId="0" xfId="0" applyFont="1" applyAlignment="1">
      <alignment vertical="top" wrapText="1"/>
    </xf>
    <xf numFmtId="0" fontId="5" fillId="0" borderId="0" xfId="0" applyFont="1" applyAlignment="1">
      <alignment wrapText="1"/>
    </xf>
    <xf numFmtId="0" fontId="2" fillId="0" borderId="0" xfId="0" applyFont="1" applyFill="1" applyBorder="1" applyAlignment="1"/>
    <xf numFmtId="0" fontId="2" fillId="0" borderId="0" xfId="0" applyFont="1" applyBorder="1" applyAlignment="1">
      <alignment wrapText="1"/>
    </xf>
    <xf numFmtId="0" fontId="2" fillId="0" borderId="0" xfId="0" applyFont="1" applyBorder="1" applyAlignment="1">
      <alignment horizontal="left" wrapText="1"/>
    </xf>
    <xf numFmtId="0" fontId="5" fillId="0" borderId="0" xfId="0" applyFont="1" applyFill="1" applyBorder="1" applyAlignment="1">
      <alignment horizontal="left" vertical="top" wrapText="1"/>
    </xf>
    <xf numFmtId="0" fontId="2" fillId="0" borderId="6" xfId="0" applyFont="1" applyBorder="1" applyAlignment="1">
      <alignment wrapText="1"/>
    </xf>
    <xf numFmtId="0" fontId="2" fillId="0" borderId="6" xfId="0" applyFont="1" applyBorder="1">
      <alignment vertical="center"/>
    </xf>
    <xf numFmtId="0" fontId="6" fillId="0" borderId="0" xfId="0" applyFont="1" applyAlignment="1">
      <alignment vertical="top" wrapText="1"/>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wrapText="1" shrinkToFit="1"/>
    </xf>
    <xf numFmtId="0" fontId="2" fillId="0" borderId="0" xfId="0" applyFont="1" applyFill="1" applyBorder="1" applyAlignment="1" applyProtection="1">
      <alignment vertical="center" wrapText="1"/>
    </xf>
    <xf numFmtId="0" fontId="2" fillId="0" borderId="0" xfId="0" applyFont="1" applyProtection="1">
      <alignment vertical="center"/>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2" fillId="0" borderId="0" xfId="0" applyFont="1" applyFill="1" applyBorder="1" applyAlignment="1" applyProtection="1">
      <alignment wrapText="1"/>
    </xf>
    <xf numFmtId="0" fontId="2"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top" wrapText="1"/>
    </xf>
    <xf numFmtId="0" fontId="2" fillId="0" borderId="3" xfId="0" applyFont="1" applyFill="1" applyBorder="1" applyAlignment="1">
      <alignment wrapText="1"/>
    </xf>
    <xf numFmtId="0" fontId="2" fillId="0" borderId="0" xfId="0" applyFont="1" applyFill="1" applyBorder="1" applyAlignment="1">
      <alignment wrapText="1"/>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xf numFmtId="0" fontId="5" fillId="0" borderId="19" xfId="0" applyFont="1" applyBorder="1" applyAlignment="1" applyProtection="1">
      <alignment wrapText="1"/>
    </xf>
    <xf numFmtId="0" fontId="2" fillId="0" borderId="19" xfId="0" applyFont="1" applyBorder="1" applyAlignment="1">
      <alignment vertical="center" wrapText="1"/>
    </xf>
    <xf numFmtId="0" fontId="5" fillId="0" borderId="0" xfId="0" applyFont="1" applyFill="1" applyBorder="1" applyAlignment="1" applyProtection="1">
      <alignment vertical="top" wrapText="1"/>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Border="1" applyAlignment="1">
      <alignment horizontal="left" vertical="center"/>
    </xf>
    <xf numFmtId="0" fontId="5" fillId="0" borderId="0" xfId="0" applyFont="1" applyFill="1" applyBorder="1" applyAlignment="1" applyProtection="1">
      <alignment horizontal="left" vertical="center" wrapText="1"/>
    </xf>
    <xf numFmtId="0" fontId="2" fillId="0" borderId="0" xfId="0" applyFont="1" applyBorder="1" applyAlignment="1">
      <alignment horizontal="left" vertical="top" wrapText="1"/>
    </xf>
    <xf numFmtId="0" fontId="2" fillId="0" borderId="0" xfId="0" applyFont="1" applyFill="1" applyBorder="1" applyAlignment="1" applyProtection="1">
      <alignment horizontal="left" vertical="center"/>
    </xf>
    <xf numFmtId="0" fontId="2" fillId="0" borderId="0" xfId="0" applyFont="1" applyBorder="1" applyAlignment="1">
      <alignment horizontal="left" vertical="center" wrapText="1"/>
    </xf>
    <xf numFmtId="0" fontId="2" fillId="0" borderId="6" xfId="0" applyFont="1" applyBorder="1" applyAlignment="1"/>
    <xf numFmtId="0" fontId="6" fillId="0" borderId="0" xfId="0" applyFont="1" applyFill="1" applyBorder="1" applyAlignment="1" applyProtection="1">
      <alignment horizontal="left" vertical="center"/>
    </xf>
    <xf numFmtId="0" fontId="2" fillId="0" borderId="0" xfId="0" applyFont="1" applyFill="1" applyBorder="1" applyAlignment="1">
      <alignment horizontal="left"/>
    </xf>
    <xf numFmtId="0" fontId="2" fillId="0" borderId="0" xfId="0" applyFont="1" applyAlignment="1" applyProtection="1">
      <alignment horizontal="left" vertical="center"/>
    </xf>
    <xf numFmtId="0" fontId="5" fillId="0" borderId="0" xfId="0" applyFont="1" applyAlignment="1">
      <alignment horizontal="left" vertical="center"/>
    </xf>
    <xf numFmtId="0" fontId="2" fillId="0" borderId="19" xfId="0" applyFont="1" applyBorder="1" applyAlignment="1">
      <alignment horizontal="left" vertical="center" wrapText="1"/>
    </xf>
    <xf numFmtId="0" fontId="2"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3" xfId="0" applyFont="1" applyFill="1" applyBorder="1" applyAlignment="1">
      <alignment horizontal="lef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4" fillId="0" borderId="0" xfId="0" applyFont="1" applyBorder="1" applyAlignment="1"/>
    <xf numFmtId="0" fontId="2" fillId="0" borderId="37" xfId="0" applyFont="1" applyBorder="1" applyAlignment="1">
      <alignment vertical="center"/>
    </xf>
    <xf numFmtId="0" fontId="5" fillId="0" borderId="0" xfId="0" applyFont="1" applyBorder="1" applyAlignment="1">
      <alignment vertical="center" wrapText="1"/>
    </xf>
    <xf numFmtId="0" fontId="0" fillId="6" borderId="0" xfId="0" applyFill="1">
      <alignment vertical="center"/>
    </xf>
    <xf numFmtId="0" fontId="2" fillId="0" borderId="0" xfId="0" applyFont="1" applyBorder="1" applyAlignment="1">
      <alignment horizontal="left" vertical="top"/>
    </xf>
    <xf numFmtId="0" fontId="4" fillId="0" borderId="0" xfId="0" applyFont="1" applyBorder="1" applyAlignment="1">
      <alignment horizontal="left"/>
    </xf>
    <xf numFmtId="0" fontId="24" fillId="0" borderId="0" xfId="0" applyFont="1" applyFill="1" applyBorder="1" applyAlignment="1" applyProtection="1">
      <alignment horizontal="center" vertical="center"/>
    </xf>
    <xf numFmtId="0" fontId="4" fillId="0" borderId="0" xfId="0" applyFont="1" applyBorder="1" applyAlignment="1">
      <alignment horizontal="left"/>
    </xf>
    <xf numFmtId="0" fontId="2" fillId="0" borderId="0" xfId="0" applyFont="1" applyBorder="1" applyAlignment="1">
      <alignment horizontal="left"/>
    </xf>
    <xf numFmtId="0" fontId="2" fillId="0" borderId="67" xfId="0" applyFont="1" applyBorder="1" applyAlignment="1">
      <alignmen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xf numFmtId="0" fontId="4" fillId="0" borderId="0" xfId="0" applyFont="1" applyBorder="1" applyAlignment="1" applyProtection="1"/>
    <xf numFmtId="0" fontId="20" fillId="7" borderId="0" xfId="0" applyFont="1" applyFill="1">
      <alignment vertical="center"/>
    </xf>
    <xf numFmtId="0" fontId="2" fillId="7" borderId="1" xfId="0" applyFont="1" applyFill="1" applyBorder="1" applyAlignment="1" applyProtection="1">
      <alignment vertical="center" wrapText="1"/>
      <protection locked="0"/>
    </xf>
    <xf numFmtId="0" fontId="6" fillId="0" borderId="8" xfId="0" applyFont="1" applyBorder="1" applyAlignment="1">
      <alignment horizontal="center" vertical="center"/>
    </xf>
    <xf numFmtId="0" fontId="6" fillId="0" borderId="42"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3" borderId="2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21" xfId="0" applyFont="1" applyFill="1" applyBorder="1" applyAlignment="1" applyProtection="1">
      <alignment horizontal="center" vertical="center" wrapText="1" shrinkToFit="1"/>
      <protection locked="0"/>
    </xf>
    <xf numFmtId="0" fontId="6" fillId="0" borderId="19" xfId="0" applyFont="1" applyFill="1" applyBorder="1" applyAlignment="1" applyProtection="1">
      <alignment horizontal="center" vertical="center" wrapText="1" shrinkToFit="1"/>
      <protection locked="0"/>
    </xf>
    <xf numFmtId="0" fontId="6" fillId="0" borderId="20" xfId="0" applyFont="1" applyFill="1" applyBorder="1" applyAlignment="1" applyProtection="1">
      <alignment horizontal="center" vertical="center" wrapText="1" shrinkToFit="1"/>
      <protection locked="0"/>
    </xf>
    <xf numFmtId="0" fontId="6" fillId="0" borderId="10" xfId="0"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center" vertical="center" wrapText="1" shrinkToFit="1"/>
      <protection locked="0"/>
    </xf>
    <xf numFmtId="0" fontId="6" fillId="0" borderId="9" xfId="0" applyFont="1" applyFill="1" applyBorder="1" applyAlignment="1" applyProtection="1">
      <alignment horizontal="center" vertical="center" wrapText="1" shrinkToFit="1"/>
      <protection locked="0"/>
    </xf>
    <xf numFmtId="0" fontId="6" fillId="0" borderId="5" xfId="0" applyFont="1" applyFill="1" applyBorder="1" applyAlignment="1" applyProtection="1">
      <alignment horizontal="center" vertical="center" wrapText="1" shrinkToFit="1"/>
      <protection locked="0"/>
    </xf>
    <xf numFmtId="0" fontId="6" fillId="0" borderId="6" xfId="0" applyFont="1" applyFill="1" applyBorder="1" applyAlignment="1" applyProtection="1">
      <alignment horizontal="center" vertical="center" wrapText="1" shrinkToFit="1"/>
      <protection locked="0"/>
    </xf>
    <xf numFmtId="0" fontId="6" fillId="0" borderId="7" xfId="0" applyFont="1" applyFill="1" applyBorder="1" applyAlignment="1" applyProtection="1">
      <alignment horizontal="center" vertical="center" wrapText="1" shrinkToFit="1"/>
      <protection locked="0"/>
    </xf>
    <xf numFmtId="0" fontId="6" fillId="0" borderId="2" xfId="0" applyFont="1" applyFill="1" applyBorder="1" applyAlignment="1" applyProtection="1">
      <alignment horizontal="center" vertical="center" wrapText="1" shrinkToFit="1"/>
      <protection locked="0"/>
    </xf>
    <xf numFmtId="0" fontId="6" fillId="0" borderId="3" xfId="0" applyFont="1" applyFill="1" applyBorder="1" applyAlignment="1" applyProtection="1">
      <alignment horizontal="center" vertical="center" wrapText="1" shrinkToFit="1"/>
      <protection locked="0"/>
    </xf>
    <xf numFmtId="0" fontId="6" fillId="0" borderId="4" xfId="0" applyFont="1" applyFill="1" applyBorder="1" applyAlignment="1" applyProtection="1">
      <alignment horizontal="center" vertical="center" wrapText="1" shrinkToFit="1"/>
      <protection locked="0"/>
    </xf>
    <xf numFmtId="0" fontId="6" fillId="0" borderId="26" xfId="0" applyFont="1" applyFill="1" applyBorder="1" applyAlignment="1" applyProtection="1">
      <alignment horizontal="center" vertical="center" wrapText="1" shrinkToFit="1"/>
      <protection locked="0"/>
    </xf>
    <xf numFmtId="0" fontId="6" fillId="0" borderId="24" xfId="0" applyFont="1" applyFill="1" applyBorder="1" applyAlignment="1" applyProtection="1">
      <alignment horizontal="center" vertical="center" wrapText="1" shrinkToFit="1"/>
      <protection locked="0"/>
    </xf>
    <xf numFmtId="0" fontId="6" fillId="0" borderId="25" xfId="0" applyFont="1" applyFill="1" applyBorder="1" applyAlignment="1" applyProtection="1">
      <alignment horizontal="center" vertical="center" wrapText="1" shrinkToFit="1"/>
      <protection locked="0"/>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3" fillId="3" borderId="0" xfId="0" applyFont="1" applyFill="1" applyBorder="1" applyAlignment="1" applyProtection="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41" xfId="0" applyFont="1" applyBorder="1" applyAlignment="1">
      <alignment horizontal="center" vertical="center"/>
    </xf>
    <xf numFmtId="0" fontId="6" fillId="0" borderId="1" xfId="0" applyFont="1" applyBorder="1" applyAlignment="1">
      <alignment horizontal="center" vertical="center" wrapText="1"/>
    </xf>
    <xf numFmtId="0" fontId="6" fillId="5" borderId="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2" xfId="0" applyFont="1" applyFill="1" applyBorder="1" applyAlignment="1">
      <alignment horizontal="center" vertical="center"/>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10" fillId="0" borderId="8"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5" fillId="0" borderId="21"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4" fillId="0" borderId="0" xfId="0" applyFont="1" applyBorder="1" applyAlignment="1">
      <alignment horizontal="left"/>
    </xf>
    <xf numFmtId="0" fontId="5" fillId="0" borderId="1"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shrinkToFit="1"/>
    </xf>
    <xf numFmtId="0" fontId="6" fillId="0" borderId="19" xfId="0" applyFont="1" applyFill="1" applyBorder="1" applyAlignment="1" applyProtection="1">
      <alignment horizontal="center" vertical="center" wrapText="1" shrinkToFit="1"/>
    </xf>
    <xf numFmtId="0" fontId="6" fillId="0" borderId="20" xfId="0" applyFont="1" applyFill="1" applyBorder="1" applyAlignment="1" applyProtection="1">
      <alignment horizontal="center" vertical="center" wrapText="1" shrinkToFit="1"/>
    </xf>
    <xf numFmtId="0" fontId="6" fillId="0" borderId="10"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0" borderId="9" xfId="0" applyFont="1" applyFill="1" applyBorder="1" applyAlignment="1" applyProtection="1">
      <alignment horizontal="center" vertical="center" wrapText="1" shrinkToFit="1"/>
    </xf>
    <xf numFmtId="0" fontId="6" fillId="0" borderId="5" xfId="0" applyFont="1" applyFill="1" applyBorder="1" applyAlignment="1" applyProtection="1">
      <alignment horizontal="center" vertical="center" wrapText="1" shrinkToFit="1"/>
    </xf>
    <xf numFmtId="0" fontId="6" fillId="0" borderId="6" xfId="0" applyFont="1" applyFill="1" applyBorder="1" applyAlignment="1" applyProtection="1">
      <alignment horizontal="center" vertical="center" wrapText="1" shrinkToFit="1"/>
    </xf>
    <xf numFmtId="0" fontId="6" fillId="0" borderId="7"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wrapText="1" shrinkToFit="1"/>
    </xf>
    <xf numFmtId="0" fontId="6" fillId="0" borderId="3" xfId="0" applyFont="1" applyFill="1" applyBorder="1" applyAlignment="1" applyProtection="1">
      <alignment horizontal="center" vertical="center" wrapText="1" shrinkToFit="1"/>
    </xf>
    <xf numFmtId="0" fontId="6" fillId="0" borderId="4"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shrinkToFit="1"/>
    </xf>
    <xf numFmtId="0" fontId="6" fillId="0" borderId="24" xfId="0" applyFont="1" applyFill="1" applyBorder="1" applyAlignment="1" applyProtection="1">
      <alignment horizontal="center" vertical="center" wrapText="1" shrinkToFit="1"/>
    </xf>
    <xf numFmtId="0" fontId="6" fillId="0" borderId="25" xfId="0" applyFont="1" applyFill="1" applyBorder="1" applyAlignment="1" applyProtection="1">
      <alignment horizontal="center" vertical="center" wrapText="1" shrinkToFit="1"/>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1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26" xfId="0" applyFont="1" applyFill="1" applyBorder="1" applyAlignment="1">
      <alignment horizontal="right" vertical="center" wrapText="1"/>
    </xf>
    <xf numFmtId="0" fontId="5" fillId="0" borderId="24" xfId="0" applyFont="1" applyFill="1" applyBorder="1" applyAlignment="1">
      <alignment horizontal="right" vertical="center" wrapText="1"/>
    </xf>
    <xf numFmtId="0" fontId="5" fillId="0" borderId="0" xfId="0" applyFont="1" applyBorder="1" applyAlignment="1" applyProtection="1">
      <alignment horizontal="left" vertical="top" wrapText="1"/>
    </xf>
    <xf numFmtId="0" fontId="5" fillId="0" borderId="44"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8"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65"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5" fillId="0" borderId="1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shrinkToFit="1"/>
    </xf>
    <xf numFmtId="0" fontId="2" fillId="0" borderId="1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5" fillId="0" borderId="2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71" xfId="0" applyFont="1" applyFill="1" applyBorder="1" applyAlignment="1" applyProtection="1">
      <alignment horizontal="left" vertical="center" wrapText="1"/>
      <protection locked="0"/>
    </xf>
    <xf numFmtId="0" fontId="5" fillId="0" borderId="72" xfId="0" applyFont="1" applyFill="1" applyBorder="1" applyAlignment="1" applyProtection="1">
      <alignment horizontal="left" vertical="center" wrapText="1"/>
      <protection locked="0"/>
    </xf>
    <xf numFmtId="0" fontId="5" fillId="0" borderId="81"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6" xfId="0" applyFont="1" applyBorder="1" applyAlignment="1">
      <alignment horizontal="left" vertical="center"/>
    </xf>
    <xf numFmtId="0" fontId="6" fillId="4" borderId="1" xfId="0" applyFont="1" applyFill="1" applyBorder="1" applyAlignment="1">
      <alignment horizontal="center" vertical="center"/>
    </xf>
    <xf numFmtId="0" fontId="5" fillId="3" borderId="16"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6" fillId="4" borderId="8"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2" fillId="0" borderId="0" xfId="0" applyFont="1" applyFill="1" applyBorder="1" applyAlignment="1" applyProtection="1">
      <alignment horizontal="left" vertical="top" wrapText="1"/>
    </xf>
    <xf numFmtId="0" fontId="2" fillId="0" borderId="22"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5" fillId="0" borderId="19"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5" fillId="0" borderId="25" xfId="0" applyFont="1" applyFill="1" applyBorder="1" applyAlignment="1" applyProtection="1">
      <alignment horizontal="left" vertical="center"/>
    </xf>
    <xf numFmtId="0" fontId="10" fillId="0" borderId="1" xfId="0" applyFont="1" applyBorder="1" applyAlignment="1">
      <alignment horizontal="left" vertical="center" wrapText="1"/>
    </xf>
    <xf numFmtId="0" fontId="5" fillId="0" borderId="44"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14" xfId="0" applyFont="1" applyFill="1" applyBorder="1" applyAlignment="1" applyProtection="1">
      <alignment horizontal="center" vertical="center" wrapText="1"/>
      <protection locked="0"/>
    </xf>
    <xf numFmtId="0" fontId="5" fillId="0" borderId="7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Alignment="1">
      <alignment horizontal="left" vertical="top" wrapText="1"/>
    </xf>
    <xf numFmtId="0" fontId="15" fillId="0" borderId="0" xfId="0" applyFont="1" applyFill="1" applyAlignment="1">
      <alignment horizontal="left" vertical="top" wrapText="1"/>
    </xf>
    <xf numFmtId="0" fontId="2" fillId="0" borderId="0" xfId="0" applyFont="1" applyFill="1" applyBorder="1" applyAlignment="1" applyProtection="1">
      <alignment horizontal="left" vertical="center" wrapText="1"/>
    </xf>
    <xf numFmtId="0" fontId="5" fillId="0" borderId="10" xfId="0" applyFont="1" applyFill="1" applyBorder="1" applyAlignment="1" applyProtection="1">
      <alignment horizontal="center" vertical="top" shrinkToFit="1"/>
    </xf>
    <xf numFmtId="0" fontId="5" fillId="0" borderId="0" xfId="0" applyFont="1" applyFill="1" applyBorder="1" applyAlignment="1" applyProtection="1">
      <alignment horizontal="center" vertical="top" shrinkToFit="1"/>
    </xf>
    <xf numFmtId="0" fontId="5" fillId="0" borderId="9" xfId="0" applyFont="1" applyFill="1" applyBorder="1" applyAlignment="1" applyProtection="1">
      <alignment horizontal="center" vertical="top" shrinkToFit="1"/>
    </xf>
    <xf numFmtId="0" fontId="5" fillId="0" borderId="26" xfId="0" applyFont="1" applyFill="1" applyBorder="1" applyAlignment="1" applyProtection="1">
      <alignment horizontal="center" vertical="top" shrinkToFit="1"/>
    </xf>
    <xf numFmtId="0" fontId="5" fillId="0" borderId="24" xfId="0" applyFont="1" applyFill="1" applyBorder="1" applyAlignment="1" applyProtection="1">
      <alignment horizontal="center" vertical="top" shrinkToFit="1"/>
    </xf>
    <xf numFmtId="0" fontId="5" fillId="0" borderId="25" xfId="0" applyFont="1" applyFill="1" applyBorder="1" applyAlignment="1" applyProtection="1">
      <alignment horizontal="center" vertical="top" shrinkToFit="1"/>
    </xf>
    <xf numFmtId="0" fontId="5" fillId="0" borderId="2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xf>
    <xf numFmtId="0" fontId="5" fillId="0" borderId="3" xfId="0" applyFont="1" applyFill="1" applyBorder="1" applyAlignment="1" applyProtection="1">
      <alignment horizontal="center" vertical="center" wrapText="1"/>
    </xf>
    <xf numFmtId="0" fontId="5" fillId="0" borderId="68" xfId="0" applyFont="1" applyFill="1" applyBorder="1" applyAlignment="1" applyProtection="1">
      <alignment horizontal="left" vertical="center" wrapText="1"/>
      <protection locked="0"/>
    </xf>
    <xf numFmtId="0" fontId="5" fillId="0" borderId="69"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2" fillId="3" borderId="4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5" fillId="0" borderId="45"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10"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9" xfId="0" applyFont="1" applyFill="1" applyBorder="1" applyAlignment="1" applyProtection="1">
      <alignment horizontal="center" shrinkToFit="1"/>
    </xf>
    <xf numFmtId="0" fontId="5" fillId="0" borderId="5" xfId="0" applyFont="1" applyFill="1" applyBorder="1" applyAlignment="1" applyProtection="1">
      <alignment horizontal="center" vertical="top" shrinkToFit="1"/>
    </xf>
    <xf numFmtId="0" fontId="5" fillId="0" borderId="6" xfId="0" applyFont="1" applyFill="1" applyBorder="1" applyAlignment="1" applyProtection="1">
      <alignment horizontal="center" vertical="top" shrinkToFit="1"/>
    </xf>
    <xf numFmtId="0" fontId="5" fillId="0" borderId="7" xfId="0" applyFont="1" applyFill="1" applyBorder="1" applyAlignment="1" applyProtection="1">
      <alignment horizontal="center" vertical="top" shrinkToFit="1"/>
    </xf>
    <xf numFmtId="0" fontId="2" fillId="3" borderId="4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3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24" xfId="0" applyFont="1" applyBorder="1" applyAlignment="1">
      <alignment horizontal="left" vertical="top"/>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11" xfId="0" applyFont="1" applyFill="1" applyBorder="1" applyAlignment="1" applyProtection="1">
      <alignment horizontal="left" vertical="center" wrapText="1"/>
      <protection locked="0"/>
    </xf>
    <xf numFmtId="0" fontId="5" fillId="3" borderId="1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0" xfId="0" applyFont="1" applyAlignment="1">
      <alignment horizontal="left" vertical="top" wrapText="1"/>
    </xf>
    <xf numFmtId="0" fontId="3" fillId="3" borderId="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11"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65"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5" xfId="0" applyFont="1" applyFill="1" applyBorder="1" applyAlignment="1">
      <alignment horizontal="center" vertical="center" wrapText="1"/>
    </xf>
    <xf numFmtId="0" fontId="5" fillId="0" borderId="19" xfId="0" applyFont="1" applyFill="1" applyBorder="1" applyAlignment="1" applyProtection="1">
      <alignment horizontal="center" vertical="center" shrinkToFit="1"/>
      <protection locked="0"/>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5" fillId="0" borderId="31"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2" fillId="0" borderId="4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3" borderId="2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24" xfId="0" applyFont="1" applyBorder="1" applyAlignment="1">
      <alignment horizontal="left" vertical="top" wrapText="1"/>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0" fontId="2" fillId="3" borderId="3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8" fillId="0" borderId="0" xfId="0" applyFont="1" applyBorder="1" applyAlignment="1" applyProtection="1">
      <alignment horizontal="center" vertical="center" wrapText="1"/>
    </xf>
    <xf numFmtId="0" fontId="2" fillId="2" borderId="4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top" wrapText="1"/>
    </xf>
    <xf numFmtId="0" fontId="2" fillId="0" borderId="0" xfId="0" applyFont="1" applyBorder="1" applyAlignment="1" applyProtection="1">
      <alignment horizontal="left" vertical="top"/>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5" fillId="3" borderId="18" xfId="0" applyFont="1" applyFill="1" applyBorder="1" applyAlignment="1">
      <alignment horizontal="center" vertical="center" wrapText="1"/>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left" vertical="center" wrapText="1"/>
      <protection locked="0"/>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 fillId="0" borderId="21"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5" fillId="0" borderId="40"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2" fillId="0" borderId="40" xfId="0" applyFont="1" applyBorder="1" applyAlignment="1" applyProtection="1">
      <alignment horizontal="center" vertical="center" wrapText="1"/>
      <protection locked="0"/>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40"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2" fillId="3" borderId="44"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66"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14" fillId="3" borderId="4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3" borderId="4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23"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49" fontId="5" fillId="0" borderId="6" xfId="0" applyNumberFormat="1" applyFont="1" applyFill="1" applyBorder="1" applyAlignment="1" applyProtection="1">
      <alignment horizontal="center" vertical="center" wrapText="1"/>
      <protection locked="0"/>
    </xf>
    <xf numFmtId="49" fontId="5" fillId="0" borderId="7" xfId="0" applyNumberFormat="1" applyFont="1" applyFill="1" applyBorder="1" applyAlignment="1" applyProtection="1">
      <alignment horizontal="center" vertical="center" wrapText="1"/>
      <protection locked="0"/>
    </xf>
    <xf numFmtId="0" fontId="5" fillId="0" borderId="28"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61" xfId="0" applyFont="1" applyFill="1" applyBorder="1" applyAlignment="1" applyProtection="1">
      <alignment vertical="center" wrapText="1"/>
    </xf>
    <xf numFmtId="0" fontId="5" fillId="0" borderId="62"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63" xfId="0" applyFont="1" applyFill="1" applyBorder="1" applyAlignment="1" applyProtection="1">
      <alignment vertical="center" wrapText="1"/>
    </xf>
    <xf numFmtId="0" fontId="5" fillId="0" borderId="64" xfId="0" applyFont="1" applyFill="1" applyBorder="1" applyAlignment="1" applyProtection="1">
      <alignment vertical="center" wrapTex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21" xfId="0" applyFont="1" applyFill="1" applyBorder="1" applyAlignment="1" applyProtection="1">
      <alignment horizontal="center" shrinkToFit="1"/>
    </xf>
    <xf numFmtId="0" fontId="5" fillId="0" borderId="19" xfId="0" applyFont="1" applyFill="1" applyBorder="1" applyAlignment="1" applyProtection="1">
      <alignment horizontal="center" shrinkToFit="1"/>
    </xf>
    <xf numFmtId="0" fontId="5" fillId="0" borderId="20" xfId="0" applyFont="1" applyFill="1" applyBorder="1" applyAlignment="1" applyProtection="1">
      <alignment horizontal="center" shrinkToFit="1"/>
    </xf>
    <xf numFmtId="0" fontId="5" fillId="0" borderId="19"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0" borderId="43"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5" fillId="0" borderId="21" xfId="0" applyFont="1" applyFill="1" applyBorder="1" applyAlignment="1">
      <alignment horizontal="right" vertical="center" wrapText="1"/>
    </xf>
    <xf numFmtId="0" fontId="5" fillId="0" borderId="19" xfId="0" applyFont="1" applyFill="1" applyBorder="1" applyAlignment="1">
      <alignment horizontal="right"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65" xfId="0" applyFont="1" applyFill="1" applyBorder="1" applyAlignment="1" applyProtection="1">
      <alignment horizontal="center" vertical="center" wrapText="1"/>
    </xf>
    <xf numFmtId="0" fontId="13" fillId="3" borderId="51"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5" fillId="0" borderId="59" xfId="0" applyFont="1" applyBorder="1" applyAlignment="1">
      <alignment vertical="center" wrapText="1"/>
    </xf>
    <xf numFmtId="0" fontId="5" fillId="0" borderId="54" xfId="0" applyFont="1" applyBorder="1" applyAlignment="1">
      <alignment vertical="center" wrapText="1"/>
    </xf>
    <xf numFmtId="0" fontId="5" fillId="0" borderId="55" xfId="0" applyFont="1" applyBorder="1" applyAlignment="1">
      <alignment vertical="center" wrapText="1"/>
    </xf>
    <xf numFmtId="0" fontId="5" fillId="0" borderId="2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60" xfId="0" applyFont="1" applyBorder="1" applyAlignment="1">
      <alignment vertical="center" wrapText="1"/>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75" xfId="0" applyFont="1" applyBorder="1" applyAlignment="1">
      <alignment vertical="center" wrapText="1"/>
    </xf>
    <xf numFmtId="0" fontId="5" fillId="0" borderId="62" xfId="0" applyFont="1" applyBorder="1" applyAlignment="1">
      <alignment vertical="center" wrapText="1"/>
    </xf>
    <xf numFmtId="0" fontId="5" fillId="0" borderId="76" xfId="0" applyFont="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64" xfId="0" applyFont="1" applyBorder="1" applyAlignment="1">
      <alignment vertical="center" wrapText="1"/>
    </xf>
    <xf numFmtId="0" fontId="5" fillId="0" borderId="77" xfId="0" applyFont="1" applyBorder="1" applyAlignment="1">
      <alignment vertical="center" wrapText="1"/>
    </xf>
    <xf numFmtId="0" fontId="5" fillId="0" borderId="8" xfId="0" applyFont="1" applyBorder="1" applyAlignment="1">
      <alignment vertical="center" wrapText="1"/>
    </xf>
    <xf numFmtId="0" fontId="5" fillId="0" borderId="41" xfId="0" applyFont="1" applyBorder="1" applyAlignment="1">
      <alignment vertical="center" wrapText="1"/>
    </xf>
    <xf numFmtId="0" fontId="5" fillId="0" borderId="42" xfId="0" applyFont="1" applyBorder="1" applyAlignment="1">
      <alignment vertical="center" wrapText="1"/>
    </xf>
    <xf numFmtId="0" fontId="5" fillId="0" borderId="79" xfId="0" applyFont="1" applyBorder="1" applyAlignment="1">
      <alignment vertical="center" wrapText="1"/>
    </xf>
    <xf numFmtId="0" fontId="2" fillId="0" borderId="0"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43"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78" xfId="0" applyFont="1" applyBorder="1" applyAlignment="1">
      <alignment vertical="center" wrapText="1"/>
    </xf>
    <xf numFmtId="176" fontId="5" fillId="0" borderId="21" xfId="0" applyNumberFormat="1" applyFont="1" applyFill="1" applyBorder="1" applyAlignment="1" applyProtection="1">
      <alignment horizontal="center" vertical="center" wrapText="1"/>
      <protection locked="0"/>
    </xf>
    <xf numFmtId="176" fontId="5" fillId="0" borderId="19" xfId="0" applyNumberFormat="1" applyFont="1" applyFill="1" applyBorder="1" applyAlignment="1" applyProtection="1">
      <alignment horizontal="center" vertical="center" wrapText="1"/>
      <protection locked="0"/>
    </xf>
    <xf numFmtId="176" fontId="5" fillId="0" borderId="20" xfId="0" applyNumberFormat="1" applyFont="1" applyFill="1" applyBorder="1" applyAlignment="1" applyProtection="1">
      <alignment horizontal="center" vertical="center" wrapText="1"/>
      <protection locked="0"/>
    </xf>
    <xf numFmtId="176" fontId="5" fillId="0" borderId="5" xfId="0" applyNumberFormat="1" applyFont="1" applyFill="1" applyBorder="1" applyAlignment="1" applyProtection="1">
      <alignment horizontal="center" vertical="center" wrapText="1"/>
      <protection locked="0"/>
    </xf>
    <xf numFmtId="176" fontId="5" fillId="0" borderId="6" xfId="0" applyNumberFormat="1" applyFont="1" applyFill="1" applyBorder="1" applyAlignment="1" applyProtection="1">
      <alignment horizontal="center" vertical="center" wrapText="1"/>
      <protection locked="0"/>
    </xf>
    <xf numFmtId="176" fontId="5" fillId="0" borderId="7" xfId="0" applyNumberFormat="1" applyFont="1" applyFill="1" applyBorder="1" applyAlignment="1" applyProtection="1">
      <alignment horizontal="center" vertical="center" wrapText="1"/>
      <protection locked="0"/>
    </xf>
    <xf numFmtId="0" fontId="2" fillId="3" borderId="32" xfId="0" applyFont="1" applyFill="1" applyBorder="1" applyAlignment="1">
      <alignment horizontal="center" vertical="center"/>
    </xf>
    <xf numFmtId="0" fontId="2" fillId="3" borderId="8" xfId="0" applyFont="1" applyFill="1" applyBorder="1" applyAlignment="1">
      <alignment horizontal="center" vertical="center"/>
    </xf>
    <xf numFmtId="0" fontId="5" fillId="3" borderId="18"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0" borderId="8" xfId="0" applyFont="1" applyFill="1" applyBorder="1" applyAlignment="1">
      <alignment vertical="center" wrapText="1"/>
    </xf>
    <xf numFmtId="0" fontId="5" fillId="0" borderId="41" xfId="0" applyFont="1" applyFill="1" applyBorder="1" applyAlignment="1">
      <alignment vertical="center" wrapText="1"/>
    </xf>
    <xf numFmtId="0" fontId="5" fillId="0" borderId="79" xfId="0" applyFont="1" applyFill="1" applyBorder="1" applyAlignment="1">
      <alignment vertical="center" wrapText="1"/>
    </xf>
    <xf numFmtId="0" fontId="5" fillId="0" borderId="38"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3" borderId="39" xfId="0" applyFont="1" applyFill="1" applyBorder="1" applyAlignment="1">
      <alignment horizontal="center" vertical="center" wrapText="1"/>
    </xf>
    <xf numFmtId="0" fontId="2" fillId="0" borderId="0" xfId="0" applyFont="1" applyFill="1" applyBorder="1" applyAlignment="1" applyProtection="1">
      <alignment horizontal="left" vertical="center"/>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3"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40" xfId="0" applyFont="1" applyBorder="1" applyAlignment="1">
      <alignment vertical="center" wrapText="1"/>
    </xf>
    <xf numFmtId="0" fontId="5" fillId="0" borderId="30" xfId="0" applyFont="1" applyBorder="1" applyAlignment="1">
      <alignment vertical="center" wrapText="1"/>
    </xf>
    <xf numFmtId="0" fontId="5" fillId="0" borderId="8"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70" xfId="0" applyFont="1" applyFill="1" applyBorder="1" applyAlignment="1" applyProtection="1">
      <alignment horizontal="center" vertical="center" shrinkToFit="1"/>
    </xf>
    <xf numFmtId="0" fontId="5" fillId="0" borderId="71" xfId="0" applyFont="1" applyFill="1" applyBorder="1" applyAlignment="1" applyProtection="1">
      <alignment horizontal="center" vertical="center" shrinkToFit="1"/>
    </xf>
    <xf numFmtId="0" fontId="5" fillId="0" borderId="72" xfId="0" applyFont="1" applyFill="1" applyBorder="1" applyAlignment="1" applyProtection="1">
      <alignment horizontal="center" vertical="center" shrinkToFit="1"/>
    </xf>
    <xf numFmtId="0" fontId="5" fillId="0" borderId="81" xfId="0" applyFont="1" applyFill="1" applyBorder="1" applyAlignment="1" applyProtection="1">
      <alignment horizontal="center" vertical="center" shrinkToFit="1"/>
    </xf>
    <xf numFmtId="0" fontId="2" fillId="0" borderId="12" xfId="0" applyFont="1" applyBorder="1" applyAlignment="1" applyProtection="1">
      <alignment horizontal="center" vertical="center" wrapText="1"/>
      <protection locked="0"/>
    </xf>
    <xf numFmtId="0" fontId="6" fillId="5" borderId="1" xfId="0" applyFont="1" applyFill="1" applyBorder="1" applyAlignment="1">
      <alignment horizontal="center" vertical="center"/>
    </xf>
    <xf numFmtId="0" fontId="2" fillId="3" borderId="43"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5" fillId="0" borderId="53" xfId="0" applyFont="1" applyFill="1" applyBorder="1" applyAlignment="1" applyProtection="1">
      <alignment vertical="center" wrapText="1"/>
    </xf>
    <xf numFmtId="0" fontId="5" fillId="0" borderId="54" xfId="0" applyFont="1" applyFill="1" applyBorder="1" applyAlignment="1" applyProtection="1">
      <alignment vertical="center" wrapText="1"/>
    </xf>
    <xf numFmtId="0" fontId="5" fillId="0" borderId="56" xfId="0" applyFont="1" applyFill="1" applyBorder="1" applyAlignment="1" applyProtection="1">
      <alignment vertical="center" wrapText="1"/>
    </xf>
    <xf numFmtId="0" fontId="5" fillId="0" borderId="57" xfId="0" applyFont="1" applyFill="1" applyBorder="1" applyAlignment="1" applyProtection="1">
      <alignment vertical="center" wrapText="1"/>
    </xf>
    <xf numFmtId="0" fontId="2" fillId="0" borderId="20" xfId="0" applyFont="1" applyBorder="1" applyAlignment="1" applyProtection="1">
      <alignment horizontal="center" vertical="center" wrapText="1"/>
      <protection locked="0"/>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7" xfId="0" applyFont="1" applyBorder="1" applyAlignment="1">
      <alignment horizontal="center" vertical="center"/>
    </xf>
    <xf numFmtId="0" fontId="5" fillId="0" borderId="80" xfId="0" applyFont="1" applyFill="1" applyBorder="1" applyAlignment="1">
      <alignment horizontal="left" vertical="center" wrapText="1"/>
    </xf>
    <xf numFmtId="0" fontId="6" fillId="0" borderId="1" xfId="0" applyFont="1" applyBorder="1" applyAlignment="1">
      <alignment horizontal="left" vertical="center"/>
    </xf>
    <xf numFmtId="49" fontId="31" fillId="7" borderId="82" xfId="0" applyNumberFormat="1" applyFont="1" applyFill="1" applyBorder="1" applyAlignment="1">
      <alignment vertical="center"/>
    </xf>
    <xf numFmtId="0" fontId="2" fillId="7" borderId="83" xfId="0" applyFont="1" applyFill="1" applyBorder="1" applyAlignment="1">
      <alignment vertical="center"/>
    </xf>
    <xf numFmtId="0" fontId="2" fillId="7" borderId="43" xfId="0" applyFont="1" applyFill="1" applyBorder="1" applyAlignment="1">
      <alignment vertical="center"/>
    </xf>
    <xf numFmtId="49" fontId="31" fillId="7" borderId="84" xfId="0" applyNumberFormat="1" applyFont="1" applyFill="1" applyBorder="1" applyAlignment="1">
      <alignment vertical="center"/>
    </xf>
    <xf numFmtId="0" fontId="2" fillId="7" borderId="13" xfId="0" applyFont="1" applyFill="1" applyBorder="1" applyAlignment="1">
      <alignment vertical="center"/>
    </xf>
    <xf numFmtId="0" fontId="2" fillId="7" borderId="1" xfId="0" applyFont="1" applyFill="1" applyBorder="1" applyAlignment="1">
      <alignment vertical="center"/>
    </xf>
    <xf numFmtId="0" fontId="2" fillId="7" borderId="13" xfId="0" applyFont="1" applyFill="1" applyBorder="1" applyAlignment="1" applyProtection="1">
      <alignment vertical="center"/>
      <protection locked="0"/>
    </xf>
    <xf numFmtId="0" fontId="2" fillId="7" borderId="1" xfId="0" applyFont="1" applyFill="1" applyBorder="1" applyAlignment="1" applyProtection="1">
      <alignment vertical="center"/>
      <protection locked="0"/>
    </xf>
    <xf numFmtId="0" fontId="26" fillId="7" borderId="13" xfId="0" applyFont="1" applyFill="1" applyBorder="1" applyAlignment="1" applyProtection="1">
      <alignment vertical="center"/>
      <protection locked="0"/>
    </xf>
    <xf numFmtId="0" fontId="26" fillId="7" borderId="1" xfId="0" applyFont="1" applyFill="1" applyBorder="1" applyAlignment="1" applyProtection="1">
      <alignment vertical="center"/>
      <protection locked="0"/>
    </xf>
    <xf numFmtId="0" fontId="2" fillId="7" borderId="13" xfId="2" applyFont="1" applyFill="1" applyBorder="1" applyAlignment="1" applyProtection="1">
      <alignment vertical="center"/>
      <protection locked="0"/>
    </xf>
    <xf numFmtId="0" fontId="2" fillId="7" borderId="1" xfId="2" applyFont="1" applyFill="1" applyBorder="1" applyAlignment="1" applyProtection="1">
      <alignment vertical="center"/>
      <protection locked="0"/>
    </xf>
    <xf numFmtId="0" fontId="2" fillId="7" borderId="1" xfId="2" applyFont="1" applyFill="1" applyBorder="1" applyAlignment="1">
      <alignment vertical="center"/>
    </xf>
    <xf numFmtId="0" fontId="2" fillId="7" borderId="13" xfId="0" applyFont="1" applyFill="1" applyBorder="1" applyAlignment="1" applyProtection="1">
      <alignment vertical="center" wrapText="1"/>
      <protection locked="0"/>
    </xf>
    <xf numFmtId="0" fontId="31" fillId="7" borderId="1" xfId="0" applyFont="1" applyFill="1" applyBorder="1" applyAlignment="1">
      <alignment vertical="center"/>
    </xf>
    <xf numFmtId="49" fontId="0" fillId="7" borderId="84" xfId="0" applyNumberFormat="1" applyFont="1" applyFill="1" applyBorder="1" applyAlignment="1">
      <alignment vertical="center"/>
    </xf>
    <xf numFmtId="0" fontId="26" fillId="7" borderId="13" xfId="0" applyFont="1" applyFill="1" applyBorder="1" applyAlignment="1" applyProtection="1">
      <alignment vertical="center" wrapText="1"/>
      <protection locked="0"/>
    </xf>
    <xf numFmtId="0" fontId="26" fillId="7" borderId="1" xfId="0" applyFont="1" applyFill="1" applyBorder="1" applyAlignment="1" applyProtection="1">
      <alignment vertical="center" wrapText="1"/>
      <protection locked="0"/>
    </xf>
    <xf numFmtId="0" fontId="26" fillId="7" borderId="1" xfId="0" applyFont="1" applyFill="1" applyBorder="1" applyAlignment="1">
      <alignment vertical="center"/>
    </xf>
    <xf numFmtId="0" fontId="33" fillId="7" borderId="1" xfId="0" applyFont="1" applyFill="1" applyBorder="1" applyAlignment="1">
      <alignment vertical="center"/>
    </xf>
    <xf numFmtId="0" fontId="12" fillId="7" borderId="1" xfId="0" applyFont="1" applyFill="1" applyBorder="1" applyAlignment="1" applyProtection="1">
      <alignment vertical="center"/>
      <protection locked="0"/>
    </xf>
    <xf numFmtId="0" fontId="2" fillId="7" borderId="86" xfId="0" applyFont="1" applyFill="1" applyBorder="1" applyAlignment="1">
      <alignment vertical="center" wrapText="1"/>
    </xf>
    <xf numFmtId="0" fontId="34" fillId="7" borderId="86" xfId="0" applyFont="1" applyFill="1" applyBorder="1" applyAlignment="1">
      <alignment vertical="center" wrapText="1"/>
    </xf>
    <xf numFmtId="49" fontId="31" fillId="7" borderId="85" xfId="0" applyNumberFormat="1" applyFont="1" applyFill="1" applyBorder="1" applyAlignment="1">
      <alignment vertical="center"/>
    </xf>
    <xf numFmtId="0" fontId="2" fillId="7" borderId="15" xfId="0" applyFont="1" applyFill="1" applyBorder="1" applyAlignment="1">
      <alignment vertical="center"/>
    </xf>
    <xf numFmtId="0" fontId="2" fillId="7" borderId="16" xfId="0" applyFont="1" applyFill="1" applyBorder="1" applyAlignment="1">
      <alignment vertical="center"/>
    </xf>
    <xf numFmtId="0" fontId="0" fillId="7" borderId="1" xfId="0" applyFill="1" applyBorder="1">
      <alignment vertical="center"/>
    </xf>
    <xf numFmtId="0" fontId="20" fillId="7" borderId="0" xfId="0" applyFont="1" applyFill="1" applyAlignment="1">
      <alignment vertical="center" wrapText="1"/>
    </xf>
    <xf numFmtId="0" fontId="0" fillId="7" borderId="0" xfId="0" applyFill="1">
      <alignment vertical="center"/>
    </xf>
  </cellXfs>
  <cellStyles count="3">
    <cellStyle name="標準" xfId="0" builtinId="0"/>
    <cellStyle name="標準 2" xfId="1"/>
    <cellStyle name="標準 3" xfId="2"/>
  </cellStyles>
  <dxfs count="410">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288</xdr:row>
      <xdr:rowOff>126309</xdr:rowOff>
    </xdr:from>
    <xdr:to>
      <xdr:col>32</xdr:col>
      <xdr:colOff>124238</xdr:colOff>
      <xdr:row>293</xdr:row>
      <xdr:rowOff>33130</xdr:rowOff>
    </xdr:to>
    <xdr:sp macro="" textlink="">
      <xdr:nvSpPr>
        <xdr:cNvPr id="8" name="左大かっこ 7"/>
        <xdr:cNvSpPr/>
      </xdr:nvSpPr>
      <xdr:spPr>
        <a:xfrm flipH="1">
          <a:off x="6318463" y="55561809"/>
          <a:ext cx="178866"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288</xdr:row>
      <xdr:rowOff>142877</xdr:rowOff>
    </xdr:from>
    <xdr:to>
      <xdr:col>3</xdr:col>
      <xdr:colOff>95250</xdr:colOff>
      <xdr:row>293</xdr:row>
      <xdr:rowOff>1</xdr:rowOff>
    </xdr:to>
    <xdr:sp macro="" textlink="">
      <xdr:nvSpPr>
        <xdr:cNvPr id="10" name="左大かっこ 9"/>
        <xdr:cNvSpPr/>
      </xdr:nvSpPr>
      <xdr:spPr>
        <a:xfrm>
          <a:off x="484043" y="55578377"/>
          <a:ext cx="208684"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104775</xdr:colOff>
      <xdr:row>236</xdr:row>
      <xdr:rowOff>133349</xdr:rowOff>
    </xdr:from>
    <xdr:to>
      <xdr:col>31</xdr:col>
      <xdr:colOff>123825</xdr:colOff>
      <xdr:row>242</xdr:row>
      <xdr:rowOff>133350</xdr:rowOff>
    </xdr:to>
    <xdr:sp macro="" textlink="">
      <xdr:nvSpPr>
        <xdr:cNvPr id="11" name="七角形 10"/>
        <xdr:cNvSpPr/>
      </xdr:nvSpPr>
      <xdr:spPr>
        <a:xfrm>
          <a:off x="5083752" y="46043849"/>
          <a:ext cx="1214005"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15</xdr:row>
          <xdr:rowOff>31750</xdr:rowOff>
        </xdr:from>
        <xdr:to>
          <xdr:col>27</xdr:col>
          <xdr:colOff>88900</xdr:colOff>
          <xdr:row>16</xdr:row>
          <xdr:rowOff>69850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16</xdr:row>
          <xdr:rowOff>107950</xdr:rowOff>
        </xdr:from>
        <xdr:to>
          <xdr:col>12</xdr:col>
          <xdr:colOff>12700</xdr:colOff>
          <xdr:row>17</xdr:row>
          <xdr:rowOff>146050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SDGs Global Leadership Program</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V454"/>
  <sheetViews>
    <sheetView showRuler="0" view="pageBreakPreview" topLeftCell="A62" zoomScale="130" zoomScaleNormal="130" zoomScaleSheetLayoutView="130" zoomScalePageLayoutView="93" workbookViewId="0">
      <selection activeCell="E64" sqref="E64:G68"/>
    </sheetView>
  </sheetViews>
  <sheetFormatPr defaultColWidth="2.58203125" defaultRowHeight="15" customHeight="1" x14ac:dyDescent="0.55000000000000004"/>
  <cols>
    <col min="1" max="5" width="2.58203125" style="1"/>
    <col min="6" max="6" width="2.58203125" style="48"/>
    <col min="7" max="22" width="2.58203125" style="1"/>
    <col min="23" max="23" width="2.58203125" style="1" customWidth="1"/>
    <col min="24" max="32" width="2.58203125" style="1"/>
    <col min="33" max="33" width="2.58203125" style="1" customWidth="1"/>
    <col min="34" max="16384" width="2.58203125" style="1"/>
  </cols>
  <sheetData>
    <row r="1" spans="2:36" ht="15" customHeight="1" x14ac:dyDescent="0.55000000000000004">
      <c r="B1" s="12"/>
      <c r="C1" s="12"/>
      <c r="D1" s="12"/>
      <c r="E1" s="12"/>
      <c r="F1" s="70"/>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2"/>
    </row>
    <row r="2" spans="2:36" ht="15" customHeight="1" x14ac:dyDescent="0.55000000000000004">
      <c r="B2" s="507" t="s">
        <v>642</v>
      </c>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12"/>
      <c r="AI2" s="12"/>
      <c r="AJ2" s="2"/>
    </row>
    <row r="3" spans="2:36" ht="22.5" customHeight="1" x14ac:dyDescent="0.55000000000000004">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12"/>
      <c r="AI3" s="12"/>
      <c r="AJ3" s="2"/>
    </row>
    <row r="4" spans="2:36" ht="15" customHeight="1" x14ac:dyDescent="0.3">
      <c r="B4" s="87"/>
      <c r="C4" s="87"/>
      <c r="D4" s="87"/>
      <c r="E4" s="87"/>
      <c r="F4" s="88"/>
      <c r="G4" s="87"/>
      <c r="H4" s="87"/>
      <c r="I4" s="87"/>
      <c r="J4" s="87"/>
      <c r="K4" s="87"/>
      <c r="L4" s="87"/>
      <c r="M4" s="87"/>
      <c r="N4" s="514" t="s">
        <v>0</v>
      </c>
      <c r="O4" s="514"/>
      <c r="P4" s="514"/>
      <c r="Q4" s="514"/>
      <c r="R4" s="514"/>
      <c r="S4" s="514"/>
      <c r="T4" s="514"/>
      <c r="U4" s="514"/>
      <c r="V4" s="514"/>
      <c r="W4" s="514"/>
      <c r="X4" s="39"/>
      <c r="Y4" s="89"/>
      <c r="Z4" s="89"/>
      <c r="AA4" s="39"/>
      <c r="AB4" s="90"/>
      <c r="AC4" s="90"/>
      <c r="AD4" s="90"/>
      <c r="AE4" s="90"/>
      <c r="AF4" s="90"/>
      <c r="AG4" s="90"/>
      <c r="AH4" s="12"/>
      <c r="AI4" s="12"/>
      <c r="AJ4" s="2"/>
    </row>
    <row r="5" spans="2:36" ht="15" customHeight="1" x14ac:dyDescent="0.3">
      <c r="B5" s="12"/>
      <c r="C5" s="12"/>
      <c r="D5" s="12"/>
      <c r="E5" s="12"/>
      <c r="F5" s="70"/>
      <c r="G5" s="12"/>
      <c r="H5" s="12"/>
      <c r="I5" s="12"/>
      <c r="J5" s="12"/>
      <c r="K5" s="12"/>
      <c r="L5" s="12"/>
      <c r="M5" s="12"/>
      <c r="N5" s="12"/>
      <c r="O5" s="12"/>
      <c r="P5" s="12"/>
      <c r="Q5" s="12"/>
      <c r="R5" s="12"/>
      <c r="S5" s="12"/>
      <c r="T5" s="12"/>
      <c r="U5" s="12"/>
      <c r="V5" s="12"/>
      <c r="W5" s="12"/>
      <c r="X5" s="89"/>
      <c r="Y5" s="89"/>
      <c r="Z5" s="90" t="s">
        <v>634</v>
      </c>
      <c r="AA5" s="90"/>
      <c r="AB5" s="90"/>
      <c r="AC5" s="90"/>
      <c r="AD5" s="90"/>
      <c r="AE5" s="90"/>
      <c r="AF5" s="90"/>
      <c r="AG5" s="90"/>
      <c r="AH5" s="12"/>
      <c r="AI5" s="12"/>
      <c r="AJ5" s="2"/>
    </row>
    <row r="6" spans="2:36" ht="15" customHeight="1" x14ac:dyDescent="0.55000000000000004">
      <c r="B6" s="12"/>
      <c r="C6" s="515" t="s">
        <v>643</v>
      </c>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12"/>
      <c r="AI6" s="12"/>
      <c r="AJ6" s="2"/>
    </row>
    <row r="7" spans="2:36" ht="15" customHeight="1" x14ac:dyDescent="0.55000000000000004">
      <c r="B7" s="12"/>
      <c r="C7" s="516"/>
      <c r="D7" s="516"/>
      <c r="E7" s="516"/>
      <c r="F7" s="516"/>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c r="AF7" s="516"/>
      <c r="AG7" s="516"/>
      <c r="AH7" s="12"/>
      <c r="AI7" s="12"/>
      <c r="AJ7" s="2"/>
    </row>
    <row r="8" spans="2:36" ht="15" customHeight="1" x14ac:dyDescent="0.55000000000000004">
      <c r="B8" s="12"/>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12"/>
      <c r="AI8" s="12"/>
      <c r="AJ8" s="2"/>
    </row>
    <row r="9" spans="2:36" ht="15" customHeight="1" x14ac:dyDescent="0.55000000000000004">
      <c r="B9" s="12"/>
      <c r="C9" s="516"/>
      <c r="D9" s="516"/>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12"/>
      <c r="AI9" s="12"/>
      <c r="AJ9" s="2"/>
    </row>
    <row r="10" spans="2:36" ht="15" customHeight="1" x14ac:dyDescent="0.55000000000000004">
      <c r="B10" s="12"/>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12"/>
      <c r="AI10" s="12"/>
      <c r="AJ10" s="2"/>
    </row>
    <row r="11" spans="2:36" ht="15" customHeight="1" x14ac:dyDescent="0.55000000000000004">
      <c r="B11" s="12"/>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12"/>
      <c r="AI11" s="12"/>
      <c r="AJ11" s="2"/>
    </row>
    <row r="12" spans="2:36" ht="15" customHeight="1" x14ac:dyDescent="0.55000000000000004">
      <c r="B12" s="12"/>
      <c r="C12" s="516"/>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12"/>
      <c r="AI12" s="12"/>
      <c r="AJ12" s="2"/>
    </row>
    <row r="13" spans="2:36" ht="15" customHeight="1" x14ac:dyDescent="0.55000000000000004">
      <c r="B13" s="143" t="s">
        <v>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2"/>
      <c r="AI13" s="12"/>
      <c r="AJ13" s="2"/>
    </row>
    <row r="14" spans="2:36" ht="15" customHeight="1" thickBot="1" x14ac:dyDescent="0.6">
      <c r="B14" s="2"/>
      <c r="C14" s="2"/>
      <c r="D14" s="2"/>
      <c r="E14" s="2"/>
      <c r="F14" s="59"/>
      <c r="G14" s="2"/>
      <c r="H14" s="2"/>
      <c r="I14" s="2"/>
      <c r="J14" s="2"/>
      <c r="K14" s="2"/>
      <c r="L14" s="2"/>
      <c r="M14" s="2"/>
      <c r="N14" s="2"/>
      <c r="O14" s="2"/>
      <c r="P14" s="2"/>
      <c r="Q14" s="2"/>
      <c r="R14" s="2"/>
      <c r="S14" s="2"/>
      <c r="T14" s="2"/>
      <c r="U14" s="2"/>
      <c r="V14" s="2"/>
      <c r="W14" s="2"/>
      <c r="X14" s="2"/>
      <c r="Y14" s="2"/>
      <c r="Z14" s="2"/>
      <c r="AA14" s="2"/>
      <c r="AB14" s="4"/>
      <c r="AC14" s="4"/>
      <c r="AD14" s="4"/>
      <c r="AE14" s="4"/>
      <c r="AF14" s="4"/>
      <c r="AG14" s="4"/>
      <c r="AH14" s="2"/>
      <c r="AI14" s="2"/>
      <c r="AJ14" s="2"/>
    </row>
    <row r="15" spans="2:36" ht="15" customHeight="1" x14ac:dyDescent="0.55000000000000004">
      <c r="B15" s="2" t="s">
        <v>248</v>
      </c>
      <c r="C15" s="2"/>
      <c r="D15" s="2"/>
      <c r="E15" s="2"/>
      <c r="F15" s="59"/>
      <c r="G15" s="2"/>
      <c r="H15" s="2"/>
      <c r="I15" s="2"/>
      <c r="J15" s="2"/>
      <c r="K15" s="2"/>
      <c r="L15" s="2"/>
      <c r="M15" s="2"/>
      <c r="N15" s="2"/>
      <c r="O15" s="2"/>
      <c r="P15" s="2"/>
      <c r="Q15" s="2"/>
      <c r="R15" s="2"/>
      <c r="S15" s="2"/>
      <c r="T15" s="2"/>
      <c r="U15" s="2"/>
      <c r="V15" s="2"/>
      <c r="W15" s="2"/>
      <c r="X15" s="2"/>
      <c r="Y15" s="2"/>
      <c r="Z15" s="2"/>
      <c r="AA15" s="2"/>
      <c r="AB15" s="78"/>
      <c r="AC15" s="517" t="s">
        <v>157</v>
      </c>
      <c r="AD15" s="518"/>
      <c r="AE15" s="518"/>
      <c r="AF15" s="518"/>
      <c r="AG15" s="519"/>
      <c r="AH15" s="2"/>
      <c r="AI15" s="2"/>
      <c r="AJ15" s="2"/>
    </row>
    <row r="16" spans="2:36" ht="15" customHeight="1" x14ac:dyDescent="0.55000000000000004">
      <c r="B16" s="2"/>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3"/>
      <c r="AA16" s="3"/>
      <c r="AB16" s="78"/>
      <c r="AC16" s="520"/>
      <c r="AD16" s="521"/>
      <c r="AE16" s="521"/>
      <c r="AF16" s="521"/>
      <c r="AG16" s="522"/>
      <c r="AH16" s="2"/>
      <c r="AI16" s="2"/>
      <c r="AJ16" s="2"/>
    </row>
    <row r="17" spans="2:36" ht="15" customHeight="1" x14ac:dyDescent="0.55000000000000004">
      <c r="B17" s="2"/>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3"/>
      <c r="AA17" s="3"/>
      <c r="AB17" s="78"/>
      <c r="AC17" s="520"/>
      <c r="AD17" s="521"/>
      <c r="AE17" s="521"/>
      <c r="AF17" s="521"/>
      <c r="AG17" s="522"/>
      <c r="AH17" s="2"/>
      <c r="AI17" s="2"/>
      <c r="AJ17" s="2"/>
    </row>
    <row r="18" spans="2:36" ht="15" customHeight="1" x14ac:dyDescent="0.55000000000000004">
      <c r="B18" s="2"/>
      <c r="AB18" s="78"/>
      <c r="AC18" s="520"/>
      <c r="AD18" s="521"/>
      <c r="AE18" s="521"/>
      <c r="AF18" s="521"/>
      <c r="AG18" s="522"/>
      <c r="AH18" s="2"/>
      <c r="AI18" s="2"/>
      <c r="AJ18" s="2"/>
    </row>
    <row r="19" spans="2:36" ht="15" customHeight="1" thickBot="1" x14ac:dyDescent="0.6">
      <c r="B19" s="2" t="s">
        <v>2</v>
      </c>
      <c r="C19" s="2"/>
      <c r="D19" s="2"/>
      <c r="E19" s="2"/>
      <c r="F19" s="59"/>
      <c r="G19" s="2"/>
      <c r="H19" s="2"/>
      <c r="I19" s="2"/>
      <c r="J19" s="2"/>
      <c r="K19" s="2"/>
      <c r="L19" s="2"/>
      <c r="M19" s="2"/>
      <c r="N19" s="2"/>
      <c r="O19" s="2"/>
      <c r="P19" s="2"/>
      <c r="Q19" s="2"/>
      <c r="R19" s="2"/>
      <c r="S19" s="2"/>
      <c r="T19" s="2"/>
      <c r="U19" s="2"/>
      <c r="V19" s="2"/>
      <c r="W19" s="2"/>
      <c r="X19" s="2"/>
      <c r="Y19" s="2"/>
      <c r="Z19" s="2"/>
      <c r="AA19" s="2"/>
      <c r="AB19" s="78"/>
      <c r="AC19" s="520"/>
      <c r="AD19" s="521"/>
      <c r="AE19" s="521"/>
      <c r="AF19" s="521"/>
      <c r="AG19" s="522"/>
      <c r="AH19" s="2"/>
      <c r="AI19" s="2"/>
      <c r="AJ19" s="2"/>
    </row>
    <row r="20" spans="2:36" ht="15" customHeight="1" x14ac:dyDescent="0.55000000000000004">
      <c r="B20" s="2"/>
      <c r="C20" s="508"/>
      <c r="D20" s="509"/>
      <c r="E20" s="509"/>
      <c r="F20" s="509"/>
      <c r="G20" s="509"/>
      <c r="H20" s="509"/>
      <c r="I20" s="509"/>
      <c r="J20" s="509"/>
      <c r="K20" s="509"/>
      <c r="L20" s="509"/>
      <c r="M20" s="509"/>
      <c r="N20" s="509"/>
      <c r="O20" s="509"/>
      <c r="P20" s="509"/>
      <c r="Q20" s="509"/>
      <c r="R20" s="512"/>
      <c r="S20" s="2"/>
      <c r="T20" s="2"/>
      <c r="U20" s="2"/>
      <c r="V20" s="2"/>
      <c r="W20" s="2"/>
      <c r="X20" s="2"/>
      <c r="Y20" s="2"/>
      <c r="Z20" s="2"/>
      <c r="AA20" s="2"/>
      <c r="AB20" s="78"/>
      <c r="AC20" s="520"/>
      <c r="AD20" s="521"/>
      <c r="AE20" s="521"/>
      <c r="AF20" s="521"/>
      <c r="AG20" s="522"/>
      <c r="AH20" s="2"/>
      <c r="AI20" s="2"/>
      <c r="AJ20" s="2"/>
    </row>
    <row r="21" spans="2:36" ht="15" customHeight="1" thickBot="1" x14ac:dyDescent="0.6">
      <c r="B21" s="2"/>
      <c r="C21" s="510"/>
      <c r="D21" s="511"/>
      <c r="E21" s="511"/>
      <c r="F21" s="511"/>
      <c r="G21" s="511"/>
      <c r="H21" s="511"/>
      <c r="I21" s="511"/>
      <c r="J21" s="511"/>
      <c r="K21" s="511"/>
      <c r="L21" s="511"/>
      <c r="M21" s="511"/>
      <c r="N21" s="511"/>
      <c r="O21" s="511"/>
      <c r="P21" s="511"/>
      <c r="Q21" s="511"/>
      <c r="R21" s="513"/>
      <c r="S21" s="2"/>
      <c r="T21" s="2"/>
      <c r="U21" s="2"/>
      <c r="V21" s="2"/>
      <c r="W21" s="2"/>
      <c r="X21" s="2"/>
      <c r="Y21" s="2"/>
      <c r="Z21" s="2"/>
      <c r="AA21" s="2"/>
      <c r="AB21" s="78"/>
      <c r="AC21" s="520"/>
      <c r="AD21" s="521"/>
      <c r="AE21" s="521"/>
      <c r="AF21" s="521"/>
      <c r="AG21" s="522"/>
      <c r="AH21" s="2"/>
      <c r="AI21" s="2"/>
      <c r="AJ21" s="2"/>
    </row>
    <row r="22" spans="2:36" ht="15" customHeight="1" thickBot="1" x14ac:dyDescent="0.6">
      <c r="B22" s="2"/>
      <c r="C22" s="2"/>
      <c r="D22" s="2"/>
      <c r="E22" s="2"/>
      <c r="F22" s="59"/>
      <c r="G22" s="2"/>
      <c r="H22" s="2"/>
      <c r="I22" s="2"/>
      <c r="J22" s="2"/>
      <c r="K22" s="2"/>
      <c r="L22" s="2"/>
      <c r="M22" s="2"/>
      <c r="N22" s="2"/>
      <c r="O22" s="2"/>
      <c r="P22" s="2"/>
      <c r="Q22" s="2"/>
      <c r="R22" s="2"/>
      <c r="S22" s="2"/>
      <c r="T22" s="2"/>
      <c r="U22" s="2"/>
      <c r="V22" s="2"/>
      <c r="W22" s="2"/>
      <c r="X22" s="2"/>
      <c r="Y22" s="2"/>
      <c r="Z22" s="2"/>
      <c r="AA22" s="2"/>
      <c r="AB22" s="78"/>
      <c r="AC22" s="523"/>
      <c r="AD22" s="524"/>
      <c r="AE22" s="524"/>
      <c r="AF22" s="524"/>
      <c r="AG22" s="525"/>
      <c r="AH22" s="2"/>
      <c r="AI22" s="2"/>
      <c r="AJ22" s="2"/>
    </row>
    <row r="23" spans="2:36" ht="15" customHeight="1" thickBot="1" x14ac:dyDescent="0.6">
      <c r="B23" s="2" t="s">
        <v>151</v>
      </c>
      <c r="C23" s="2"/>
      <c r="D23" s="2"/>
      <c r="E23" s="2"/>
      <c r="F23" s="59"/>
      <c r="G23" s="2"/>
      <c r="H23" s="2"/>
      <c r="I23" s="2"/>
      <c r="J23" s="2"/>
      <c r="K23" s="2"/>
      <c r="L23" s="2"/>
      <c r="M23" s="2"/>
      <c r="N23" s="2"/>
      <c r="O23" s="2"/>
      <c r="P23" s="2"/>
      <c r="Q23" s="2"/>
      <c r="R23" s="2"/>
      <c r="S23" s="2"/>
      <c r="T23" s="2"/>
      <c r="U23" s="2"/>
      <c r="V23" s="2"/>
      <c r="W23" s="2"/>
      <c r="X23" s="2"/>
      <c r="Y23" s="2"/>
      <c r="Z23" s="2"/>
      <c r="AA23" s="2"/>
      <c r="AB23" s="4"/>
      <c r="AC23" s="4"/>
      <c r="AD23" s="4"/>
      <c r="AE23" s="4"/>
      <c r="AF23" s="4"/>
      <c r="AG23" s="4"/>
      <c r="AH23" s="2"/>
      <c r="AI23" s="2"/>
      <c r="AJ23" s="2"/>
    </row>
    <row r="24" spans="2:36" ht="15" customHeight="1" x14ac:dyDescent="0.55000000000000004">
      <c r="B24" s="2"/>
      <c r="C24" s="575" t="s">
        <v>3</v>
      </c>
      <c r="D24" s="576"/>
      <c r="E24" s="576"/>
      <c r="F24" s="576"/>
      <c r="G24" s="685"/>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716"/>
      <c r="AH24" s="2"/>
      <c r="AI24" s="2"/>
      <c r="AJ24" s="2"/>
    </row>
    <row r="25" spans="2:36" ht="15" customHeight="1" x14ac:dyDescent="0.55000000000000004">
      <c r="B25" s="2"/>
      <c r="C25" s="393"/>
      <c r="D25" s="392"/>
      <c r="E25" s="392"/>
      <c r="F25" s="392"/>
      <c r="G25" s="686"/>
      <c r="H25" s="467"/>
      <c r="I25" s="467"/>
      <c r="J25" s="467"/>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81"/>
      <c r="AH25" s="2"/>
      <c r="AI25" s="2"/>
      <c r="AJ25" s="2"/>
    </row>
    <row r="26" spans="2:36" ht="15" customHeight="1" x14ac:dyDescent="0.55000000000000004">
      <c r="C26" s="393" t="s">
        <v>638</v>
      </c>
      <c r="D26" s="392"/>
      <c r="E26" s="392"/>
      <c r="F26" s="392"/>
      <c r="G26" s="392"/>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7"/>
      <c r="AH26" s="2"/>
      <c r="AI26" s="2"/>
      <c r="AJ26" s="2"/>
    </row>
    <row r="27" spans="2:36" ht="15" customHeight="1" x14ac:dyDescent="0.55000000000000004">
      <c r="C27" s="393"/>
      <c r="D27" s="392"/>
      <c r="E27" s="392"/>
      <c r="F27" s="392"/>
      <c r="G27" s="392"/>
      <c r="H27" s="467"/>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81"/>
      <c r="AH27" s="2"/>
      <c r="AI27" s="2"/>
      <c r="AJ27" s="2"/>
    </row>
    <row r="28" spans="2:36" ht="15" customHeight="1" x14ac:dyDescent="0.55000000000000004">
      <c r="B28" s="2"/>
      <c r="C28" s="388" t="s">
        <v>203</v>
      </c>
      <c r="D28" s="392"/>
      <c r="E28" s="392"/>
      <c r="F28" s="392"/>
      <c r="G28" s="392"/>
      <c r="H28" s="500"/>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66"/>
      <c r="AH28" s="2"/>
      <c r="AI28" s="2"/>
      <c r="AJ28" s="2"/>
    </row>
    <row r="29" spans="2:36" ht="15" customHeight="1" x14ac:dyDescent="0.55000000000000004">
      <c r="B29" s="2"/>
      <c r="C29" s="393"/>
      <c r="D29" s="392"/>
      <c r="E29" s="392"/>
      <c r="F29" s="392"/>
      <c r="G29" s="392"/>
      <c r="H29" s="540"/>
      <c r="I29" s="541"/>
      <c r="J29" s="541"/>
      <c r="K29" s="541"/>
      <c r="L29" s="541"/>
      <c r="M29" s="541"/>
      <c r="N29" s="541"/>
      <c r="O29" s="541"/>
      <c r="P29" s="541"/>
      <c r="Q29" s="541"/>
      <c r="R29" s="541"/>
      <c r="S29" s="541"/>
      <c r="T29" s="541"/>
      <c r="U29" s="541"/>
      <c r="V29" s="541"/>
      <c r="W29" s="541"/>
      <c r="X29" s="658"/>
      <c r="Y29" s="658"/>
      <c r="Z29" s="658"/>
      <c r="AA29" s="658"/>
      <c r="AB29" s="658"/>
      <c r="AC29" s="658"/>
      <c r="AD29" s="658"/>
      <c r="AE29" s="658"/>
      <c r="AF29" s="658"/>
      <c r="AG29" s="659"/>
      <c r="AH29" s="2"/>
      <c r="AI29" s="2"/>
      <c r="AJ29" s="2"/>
    </row>
    <row r="30" spans="2:36" ht="15" customHeight="1" x14ac:dyDescent="0.55000000000000004">
      <c r="C30" s="393" t="s">
        <v>639</v>
      </c>
      <c r="D30" s="392"/>
      <c r="E30" s="392"/>
      <c r="F30" s="392"/>
      <c r="G30" s="392"/>
      <c r="H30" s="668"/>
      <c r="I30" s="668"/>
      <c r="J30" s="668"/>
      <c r="K30" s="668"/>
      <c r="L30" s="668"/>
      <c r="M30" s="668"/>
      <c r="N30" s="668"/>
      <c r="O30" s="668"/>
      <c r="P30" s="668"/>
      <c r="Q30" s="668"/>
      <c r="R30" s="668"/>
      <c r="S30" s="479" t="s">
        <v>231</v>
      </c>
      <c r="T30" s="425"/>
      <c r="U30" s="425"/>
      <c r="V30" s="425"/>
      <c r="W30" s="425"/>
      <c r="X30" s="467"/>
      <c r="Y30" s="467"/>
      <c r="Z30" s="673"/>
      <c r="AA30" s="364" t="s">
        <v>18</v>
      </c>
      <c r="AB30" s="501"/>
      <c r="AC30" s="501"/>
      <c r="AD30" s="501"/>
      <c r="AE30" s="364" t="s">
        <v>18</v>
      </c>
      <c r="AF30" s="480"/>
      <c r="AG30" s="481"/>
      <c r="AH30" s="2"/>
      <c r="AI30" s="2"/>
      <c r="AJ30" s="2"/>
    </row>
    <row r="31" spans="2:36" ht="15" customHeight="1" x14ac:dyDescent="0.55000000000000004">
      <c r="C31" s="393"/>
      <c r="D31" s="392"/>
      <c r="E31" s="392"/>
      <c r="F31" s="392"/>
      <c r="G31" s="392"/>
      <c r="H31" s="668"/>
      <c r="I31" s="668"/>
      <c r="J31" s="668"/>
      <c r="K31" s="668"/>
      <c r="L31" s="668"/>
      <c r="M31" s="668"/>
      <c r="N31" s="668"/>
      <c r="O31" s="668"/>
      <c r="P31" s="668"/>
      <c r="Q31" s="668"/>
      <c r="R31" s="668"/>
      <c r="S31" s="425"/>
      <c r="T31" s="425"/>
      <c r="U31" s="425"/>
      <c r="V31" s="425"/>
      <c r="W31" s="425"/>
      <c r="X31" s="467"/>
      <c r="Y31" s="467"/>
      <c r="Z31" s="673"/>
      <c r="AA31" s="205"/>
      <c r="AB31" s="541"/>
      <c r="AC31" s="541"/>
      <c r="AD31" s="541"/>
      <c r="AE31" s="205"/>
      <c r="AF31" s="480"/>
      <c r="AG31" s="481"/>
      <c r="AH31" s="2"/>
      <c r="AI31" s="2"/>
      <c r="AJ31" s="2"/>
    </row>
    <row r="32" spans="2:36" ht="15" customHeight="1" x14ac:dyDescent="0.55000000000000004">
      <c r="B32" s="2"/>
      <c r="C32" s="393" t="s">
        <v>228</v>
      </c>
      <c r="D32" s="392"/>
      <c r="E32" s="392"/>
      <c r="F32" s="392"/>
      <c r="G32" s="392"/>
      <c r="H32" s="668"/>
      <c r="I32" s="668"/>
      <c r="J32" s="668"/>
      <c r="K32" s="668"/>
      <c r="L32" s="668"/>
      <c r="M32" s="668"/>
      <c r="N32" s="668"/>
      <c r="O32" s="668"/>
      <c r="P32" s="668"/>
      <c r="Q32" s="668"/>
      <c r="R32" s="668"/>
      <c r="S32" s="372" t="s">
        <v>656</v>
      </c>
      <c r="T32" s="392"/>
      <c r="U32" s="392"/>
      <c r="V32" s="392"/>
      <c r="W32" s="392"/>
      <c r="X32" s="674" t="str">
        <f>IF(AF30&lt;&gt;"",IF(AB30&lt;&gt;"",IF(X30&lt;&gt;"",DATEDIF(DATE($AF$30,INDEX(List!$B$2:$C$13,MATCH($AB$30,List!$B$2:$B$13,0),2),$X$30),DATE(2020,4,1),"Y"),""),""),"")</f>
        <v/>
      </c>
      <c r="Y32" s="674"/>
      <c r="Z32" s="674"/>
      <c r="AA32" s="674"/>
      <c r="AB32" s="674"/>
      <c r="AC32" s="674"/>
      <c r="AD32" s="674"/>
      <c r="AE32" s="674"/>
      <c r="AF32" s="674"/>
      <c r="AG32" s="675"/>
      <c r="AH32" s="2"/>
      <c r="AI32" s="2"/>
    </row>
    <row r="33" spans="2:36" ht="15" customHeight="1" x14ac:dyDescent="0.55000000000000004">
      <c r="B33" s="2"/>
      <c r="C33" s="393"/>
      <c r="D33" s="392"/>
      <c r="E33" s="392"/>
      <c r="F33" s="392"/>
      <c r="G33" s="392"/>
      <c r="H33" s="668"/>
      <c r="I33" s="668"/>
      <c r="J33" s="668"/>
      <c r="K33" s="668"/>
      <c r="L33" s="668"/>
      <c r="M33" s="668"/>
      <c r="N33" s="668"/>
      <c r="O33" s="668"/>
      <c r="P33" s="668"/>
      <c r="Q33" s="668"/>
      <c r="R33" s="668"/>
      <c r="S33" s="392"/>
      <c r="T33" s="392"/>
      <c r="U33" s="392"/>
      <c r="V33" s="392"/>
      <c r="W33" s="392"/>
      <c r="X33" s="676"/>
      <c r="Y33" s="676"/>
      <c r="Z33" s="676"/>
      <c r="AA33" s="676"/>
      <c r="AB33" s="676"/>
      <c r="AC33" s="676"/>
      <c r="AD33" s="676"/>
      <c r="AE33" s="676"/>
      <c r="AF33" s="676"/>
      <c r="AG33" s="677"/>
      <c r="AH33" s="2"/>
      <c r="AI33" s="2"/>
    </row>
    <row r="34" spans="2:36" ht="15" customHeight="1" x14ac:dyDescent="0.55000000000000004">
      <c r="B34" s="2"/>
      <c r="C34" s="393" t="s">
        <v>229</v>
      </c>
      <c r="D34" s="392"/>
      <c r="E34" s="392"/>
      <c r="F34" s="392"/>
      <c r="G34" s="392"/>
      <c r="H34" s="467"/>
      <c r="I34" s="467"/>
      <c r="J34" s="467"/>
      <c r="K34" s="467"/>
      <c r="L34" s="467"/>
      <c r="M34" s="467"/>
      <c r="N34" s="467"/>
      <c r="O34" s="467"/>
      <c r="P34" s="467"/>
      <c r="Q34" s="467"/>
      <c r="R34" s="467"/>
      <c r="S34" s="372" t="s">
        <v>38</v>
      </c>
      <c r="T34" s="372"/>
      <c r="U34" s="372"/>
      <c r="V34" s="372"/>
      <c r="W34" s="372"/>
      <c r="X34" s="660"/>
      <c r="Y34" s="661"/>
      <c r="Z34" s="661"/>
      <c r="AA34" s="661"/>
      <c r="AB34" s="661"/>
      <c r="AC34" s="661"/>
      <c r="AD34" s="661"/>
      <c r="AE34" s="661"/>
      <c r="AF34" s="661"/>
      <c r="AG34" s="662"/>
      <c r="AH34" s="2"/>
      <c r="AI34" s="2"/>
      <c r="AJ34" s="2"/>
    </row>
    <row r="35" spans="2:36" ht="15" customHeight="1" x14ac:dyDescent="0.55000000000000004">
      <c r="B35" s="2"/>
      <c r="C35" s="393"/>
      <c r="D35" s="392"/>
      <c r="E35" s="392"/>
      <c r="F35" s="392"/>
      <c r="G35" s="392"/>
      <c r="H35" s="467"/>
      <c r="I35" s="467"/>
      <c r="J35" s="467"/>
      <c r="K35" s="467"/>
      <c r="L35" s="467"/>
      <c r="M35" s="467"/>
      <c r="N35" s="467"/>
      <c r="O35" s="467"/>
      <c r="P35" s="467"/>
      <c r="Q35" s="467"/>
      <c r="R35" s="467"/>
      <c r="S35" s="372"/>
      <c r="T35" s="372"/>
      <c r="U35" s="372"/>
      <c r="V35" s="372"/>
      <c r="W35" s="372"/>
      <c r="X35" s="663"/>
      <c r="Y35" s="664"/>
      <c r="Z35" s="664"/>
      <c r="AA35" s="664"/>
      <c r="AB35" s="664"/>
      <c r="AC35" s="664"/>
      <c r="AD35" s="664"/>
      <c r="AE35" s="664"/>
      <c r="AF35" s="664"/>
      <c r="AG35" s="665"/>
      <c r="AH35" s="2"/>
      <c r="AI35" s="2"/>
      <c r="AJ35" s="2"/>
    </row>
    <row r="36" spans="2:36" ht="15" customHeight="1" x14ac:dyDescent="0.55000000000000004">
      <c r="B36" s="2"/>
      <c r="C36" s="388" t="s">
        <v>102</v>
      </c>
      <c r="D36" s="392"/>
      <c r="E36" s="392"/>
      <c r="F36" s="392"/>
      <c r="G36" s="392"/>
      <c r="H36" s="668"/>
      <c r="I36" s="668"/>
      <c r="J36" s="668"/>
      <c r="K36" s="668"/>
      <c r="L36" s="668"/>
      <c r="M36" s="668"/>
      <c r="N36" s="668"/>
      <c r="O36" s="668"/>
      <c r="P36" s="668"/>
      <c r="Q36" s="668"/>
      <c r="R36" s="668"/>
      <c r="S36" s="372" t="s">
        <v>13</v>
      </c>
      <c r="T36" s="372"/>
      <c r="U36" s="372"/>
      <c r="V36" s="372"/>
      <c r="W36" s="372"/>
      <c r="X36" s="666"/>
      <c r="Y36" s="666"/>
      <c r="Z36" s="666"/>
      <c r="AA36" s="666"/>
      <c r="AB36" s="666"/>
      <c r="AC36" s="666"/>
      <c r="AD36" s="666"/>
      <c r="AE36" s="666"/>
      <c r="AF36" s="666"/>
      <c r="AG36" s="667"/>
      <c r="AH36" s="2"/>
      <c r="AI36" s="2"/>
      <c r="AJ36" s="2"/>
    </row>
    <row r="37" spans="2:36" ht="15" customHeight="1" x14ac:dyDescent="0.55000000000000004">
      <c r="B37" s="2"/>
      <c r="C37" s="393"/>
      <c r="D37" s="392"/>
      <c r="E37" s="392"/>
      <c r="F37" s="392"/>
      <c r="G37" s="392"/>
      <c r="H37" s="668"/>
      <c r="I37" s="668"/>
      <c r="J37" s="668"/>
      <c r="K37" s="668"/>
      <c r="L37" s="668"/>
      <c r="M37" s="668"/>
      <c r="N37" s="668"/>
      <c r="O37" s="668"/>
      <c r="P37" s="668"/>
      <c r="Q37" s="668"/>
      <c r="R37" s="668"/>
      <c r="S37" s="372"/>
      <c r="T37" s="372"/>
      <c r="U37" s="372"/>
      <c r="V37" s="372"/>
      <c r="W37" s="372"/>
      <c r="X37" s="666"/>
      <c r="Y37" s="666"/>
      <c r="Z37" s="666"/>
      <c r="AA37" s="666"/>
      <c r="AB37" s="666"/>
      <c r="AC37" s="666"/>
      <c r="AD37" s="666"/>
      <c r="AE37" s="666"/>
      <c r="AF37" s="666"/>
      <c r="AG37" s="667"/>
      <c r="AH37" s="2"/>
      <c r="AI37" s="2"/>
      <c r="AJ37" s="2"/>
    </row>
    <row r="38" spans="2:36" ht="15" customHeight="1" x14ac:dyDescent="0.55000000000000004">
      <c r="B38" s="2"/>
      <c r="C38" s="388" t="s">
        <v>230</v>
      </c>
      <c r="D38" s="372"/>
      <c r="E38" s="372"/>
      <c r="F38" s="372"/>
      <c r="G38" s="372"/>
      <c r="H38" s="666"/>
      <c r="I38" s="666"/>
      <c r="J38" s="666"/>
      <c r="K38" s="666"/>
      <c r="L38" s="666"/>
      <c r="M38" s="666"/>
      <c r="N38" s="666"/>
      <c r="O38" s="666"/>
      <c r="P38" s="666"/>
      <c r="Q38" s="666"/>
      <c r="R38" s="666"/>
      <c r="S38" s="372" t="s">
        <v>14</v>
      </c>
      <c r="T38" s="372"/>
      <c r="U38" s="372"/>
      <c r="V38" s="372"/>
      <c r="W38" s="372"/>
      <c r="X38" s="666"/>
      <c r="Y38" s="666"/>
      <c r="Z38" s="666"/>
      <c r="AA38" s="666"/>
      <c r="AB38" s="666"/>
      <c r="AC38" s="666"/>
      <c r="AD38" s="666"/>
      <c r="AE38" s="666"/>
      <c r="AF38" s="666"/>
      <c r="AG38" s="667"/>
      <c r="AH38" s="2"/>
      <c r="AI38" s="2"/>
      <c r="AJ38" s="2"/>
    </row>
    <row r="39" spans="2:36" ht="15" customHeight="1" x14ac:dyDescent="0.55000000000000004">
      <c r="B39" s="2"/>
      <c r="C39" s="388"/>
      <c r="D39" s="372"/>
      <c r="E39" s="372"/>
      <c r="F39" s="372"/>
      <c r="G39" s="372"/>
      <c r="H39" s="666"/>
      <c r="I39" s="666"/>
      <c r="J39" s="666"/>
      <c r="K39" s="666"/>
      <c r="L39" s="666"/>
      <c r="M39" s="666"/>
      <c r="N39" s="666"/>
      <c r="O39" s="666"/>
      <c r="P39" s="666"/>
      <c r="Q39" s="666"/>
      <c r="R39" s="666"/>
      <c r="S39" s="372"/>
      <c r="T39" s="372"/>
      <c r="U39" s="372"/>
      <c r="V39" s="372"/>
      <c r="W39" s="372"/>
      <c r="X39" s="666"/>
      <c r="Y39" s="666"/>
      <c r="Z39" s="666"/>
      <c r="AA39" s="666"/>
      <c r="AB39" s="666"/>
      <c r="AC39" s="666"/>
      <c r="AD39" s="666"/>
      <c r="AE39" s="666"/>
      <c r="AF39" s="666"/>
      <c r="AG39" s="667"/>
      <c r="AH39" s="2"/>
      <c r="AI39" s="2"/>
      <c r="AJ39" s="2"/>
    </row>
    <row r="40" spans="2:36" ht="15" customHeight="1" x14ac:dyDescent="0.55000000000000004">
      <c r="B40" s="2"/>
      <c r="C40" s="388" t="s">
        <v>12</v>
      </c>
      <c r="D40" s="372"/>
      <c r="E40" s="372"/>
      <c r="F40" s="372"/>
      <c r="G40" s="372"/>
      <c r="H40" s="671"/>
      <c r="I40" s="671"/>
      <c r="J40" s="671"/>
      <c r="K40" s="671"/>
      <c r="L40" s="671"/>
      <c r="M40" s="671"/>
      <c r="N40" s="671"/>
      <c r="O40" s="671"/>
      <c r="P40" s="671"/>
      <c r="Q40" s="671"/>
      <c r="R40" s="671"/>
      <c r="S40" s="671"/>
      <c r="T40" s="671"/>
      <c r="U40" s="671"/>
      <c r="V40" s="671"/>
      <c r="W40" s="671"/>
      <c r="X40" s="372" t="s">
        <v>9</v>
      </c>
      <c r="Y40" s="372"/>
      <c r="Z40" s="372"/>
      <c r="AA40" s="372"/>
      <c r="AB40" s="467"/>
      <c r="AC40" s="467"/>
      <c r="AD40" s="467"/>
      <c r="AE40" s="467"/>
      <c r="AF40" s="467"/>
      <c r="AG40" s="481"/>
      <c r="AH40" s="2"/>
      <c r="AI40" s="2"/>
      <c r="AJ40" s="2"/>
    </row>
    <row r="41" spans="2:36" ht="15" customHeight="1" thickBot="1" x14ac:dyDescent="0.6">
      <c r="B41" s="2"/>
      <c r="C41" s="624"/>
      <c r="D41" s="625"/>
      <c r="E41" s="625"/>
      <c r="F41" s="625"/>
      <c r="G41" s="625"/>
      <c r="H41" s="672"/>
      <c r="I41" s="672"/>
      <c r="J41" s="672"/>
      <c r="K41" s="672"/>
      <c r="L41" s="672"/>
      <c r="M41" s="672"/>
      <c r="N41" s="672"/>
      <c r="O41" s="672"/>
      <c r="P41" s="672"/>
      <c r="Q41" s="672"/>
      <c r="R41" s="672"/>
      <c r="S41" s="672"/>
      <c r="T41" s="672"/>
      <c r="U41" s="672"/>
      <c r="V41" s="672"/>
      <c r="W41" s="672"/>
      <c r="X41" s="625"/>
      <c r="Y41" s="625"/>
      <c r="Z41" s="625"/>
      <c r="AA41" s="625"/>
      <c r="AB41" s="669"/>
      <c r="AC41" s="669"/>
      <c r="AD41" s="669"/>
      <c r="AE41" s="669"/>
      <c r="AF41" s="669"/>
      <c r="AG41" s="670"/>
      <c r="AH41" s="2"/>
      <c r="AI41" s="2"/>
      <c r="AJ41" s="2"/>
    </row>
    <row r="42" spans="2:36" ht="15" customHeight="1" x14ac:dyDescent="0.55000000000000004">
      <c r="B42" s="2"/>
      <c r="AH42" s="2"/>
      <c r="AI42" s="2"/>
      <c r="AJ42" s="2"/>
    </row>
    <row r="43" spans="2:36" ht="15" customHeight="1" thickBot="1" x14ac:dyDescent="0.6">
      <c r="B43" s="2" t="s">
        <v>249</v>
      </c>
      <c r="C43" s="2"/>
      <c r="AH43" s="2"/>
      <c r="AI43" s="2"/>
      <c r="AJ43" s="2"/>
    </row>
    <row r="44" spans="2:36" ht="15" customHeight="1" x14ac:dyDescent="0.55000000000000004">
      <c r="B44" s="2">
        <v>1</v>
      </c>
      <c r="C44" s="386" t="s">
        <v>15</v>
      </c>
      <c r="D44" s="387"/>
      <c r="E44" s="387"/>
      <c r="F44" s="387"/>
      <c r="G44" s="466"/>
      <c r="H44" s="466"/>
      <c r="I44" s="466"/>
      <c r="J44" s="466"/>
      <c r="K44" s="466"/>
      <c r="L44" s="466"/>
      <c r="M44" s="466"/>
      <c r="N44" s="466"/>
      <c r="O44" s="466"/>
      <c r="P44" s="466"/>
      <c r="Q44" s="466"/>
      <c r="R44" s="466"/>
      <c r="S44" s="466"/>
      <c r="T44" s="466"/>
      <c r="U44" s="466"/>
      <c r="V44" s="466"/>
      <c r="W44" s="466"/>
      <c r="X44" s="387" t="s">
        <v>16</v>
      </c>
      <c r="Y44" s="387"/>
      <c r="Z44" s="387"/>
      <c r="AA44" s="387"/>
      <c r="AB44" s="387"/>
      <c r="AC44" s="466"/>
      <c r="AD44" s="466"/>
      <c r="AE44" s="466"/>
      <c r="AF44" s="466"/>
      <c r="AG44" s="466"/>
    </row>
    <row r="45" spans="2:36" ht="15" customHeight="1" x14ac:dyDescent="0.55000000000000004">
      <c r="B45" s="2"/>
      <c r="C45" s="388"/>
      <c r="D45" s="372"/>
      <c r="E45" s="372"/>
      <c r="F45" s="372"/>
      <c r="G45" s="467"/>
      <c r="H45" s="467"/>
      <c r="I45" s="467"/>
      <c r="J45" s="467"/>
      <c r="K45" s="467"/>
      <c r="L45" s="467"/>
      <c r="M45" s="467"/>
      <c r="N45" s="467"/>
      <c r="O45" s="467"/>
      <c r="P45" s="467"/>
      <c r="Q45" s="467"/>
      <c r="R45" s="467"/>
      <c r="S45" s="467"/>
      <c r="T45" s="467"/>
      <c r="U45" s="467"/>
      <c r="V45" s="467"/>
      <c r="W45" s="467"/>
      <c r="X45" s="372"/>
      <c r="Y45" s="372"/>
      <c r="Z45" s="372"/>
      <c r="AA45" s="372"/>
      <c r="AB45" s="372"/>
      <c r="AC45" s="467"/>
      <c r="AD45" s="467"/>
      <c r="AE45" s="467"/>
      <c r="AF45" s="467"/>
      <c r="AG45" s="467"/>
    </row>
    <row r="46" spans="2:36" ht="15" customHeight="1" x14ac:dyDescent="0.55000000000000004">
      <c r="B46" s="2"/>
      <c r="C46" s="494" t="s">
        <v>103</v>
      </c>
      <c r="D46" s="495"/>
      <c r="E46" s="495"/>
      <c r="F46" s="496"/>
      <c r="G46" s="500"/>
      <c r="H46" s="501"/>
      <c r="I46" s="501"/>
      <c r="J46" s="501"/>
      <c r="K46" s="501"/>
      <c r="L46" s="501"/>
      <c r="M46" s="502"/>
      <c r="N46" s="505" t="s">
        <v>11</v>
      </c>
      <c r="O46" s="495"/>
      <c r="P46" s="496"/>
      <c r="Q46" s="488"/>
      <c r="R46" s="489"/>
      <c r="S46" s="489"/>
      <c r="T46" s="489"/>
      <c r="U46" s="489"/>
      <c r="V46" s="489"/>
      <c r="W46" s="490"/>
      <c r="X46" s="505" t="s">
        <v>12</v>
      </c>
      <c r="Y46" s="495"/>
      <c r="Z46" s="496"/>
      <c r="AA46" s="488"/>
      <c r="AB46" s="489"/>
      <c r="AC46" s="489"/>
      <c r="AD46" s="489"/>
      <c r="AE46" s="489"/>
      <c r="AF46" s="489"/>
      <c r="AG46" s="490"/>
    </row>
    <row r="47" spans="2:36" ht="15" customHeight="1" thickBot="1" x14ac:dyDescent="0.6">
      <c r="B47" s="2"/>
      <c r="C47" s="497"/>
      <c r="D47" s="498"/>
      <c r="E47" s="498"/>
      <c r="F47" s="499"/>
      <c r="G47" s="503"/>
      <c r="H47" s="286"/>
      <c r="I47" s="286"/>
      <c r="J47" s="286"/>
      <c r="K47" s="286"/>
      <c r="L47" s="286"/>
      <c r="M47" s="504"/>
      <c r="N47" s="506"/>
      <c r="O47" s="498"/>
      <c r="P47" s="499"/>
      <c r="Q47" s="491"/>
      <c r="R47" s="492"/>
      <c r="S47" s="492"/>
      <c r="T47" s="492"/>
      <c r="U47" s="492"/>
      <c r="V47" s="492"/>
      <c r="W47" s="493"/>
      <c r="X47" s="506"/>
      <c r="Y47" s="498"/>
      <c r="Z47" s="499"/>
      <c r="AA47" s="491"/>
      <c r="AB47" s="492"/>
      <c r="AC47" s="492"/>
      <c r="AD47" s="492"/>
      <c r="AE47" s="492"/>
      <c r="AF47" s="492"/>
      <c r="AG47" s="493"/>
    </row>
    <row r="48" spans="2:36" ht="15" customHeight="1" x14ac:dyDescent="0.55000000000000004">
      <c r="B48" s="2">
        <v>2</v>
      </c>
      <c r="C48" s="386" t="s">
        <v>15</v>
      </c>
      <c r="D48" s="387"/>
      <c r="E48" s="387"/>
      <c r="F48" s="387"/>
      <c r="G48" s="466"/>
      <c r="H48" s="466"/>
      <c r="I48" s="466"/>
      <c r="J48" s="466"/>
      <c r="K48" s="466"/>
      <c r="L48" s="466"/>
      <c r="M48" s="466"/>
      <c r="N48" s="466"/>
      <c r="O48" s="466"/>
      <c r="P48" s="466"/>
      <c r="Q48" s="466"/>
      <c r="R48" s="466"/>
      <c r="S48" s="466"/>
      <c r="T48" s="466"/>
      <c r="U48" s="466"/>
      <c r="V48" s="466"/>
      <c r="W48" s="466"/>
      <c r="X48" s="387" t="s">
        <v>16</v>
      </c>
      <c r="Y48" s="387"/>
      <c r="Z48" s="387"/>
      <c r="AA48" s="387"/>
      <c r="AB48" s="387"/>
      <c r="AC48" s="466"/>
      <c r="AD48" s="466"/>
      <c r="AE48" s="466"/>
      <c r="AF48" s="466"/>
      <c r="AG48" s="466"/>
    </row>
    <row r="49" spans="2:33" ht="15" customHeight="1" x14ac:dyDescent="0.55000000000000004">
      <c r="B49" s="2"/>
      <c r="C49" s="388"/>
      <c r="D49" s="372"/>
      <c r="E49" s="372"/>
      <c r="F49" s="372"/>
      <c r="G49" s="467"/>
      <c r="H49" s="467"/>
      <c r="I49" s="467"/>
      <c r="J49" s="467"/>
      <c r="K49" s="467"/>
      <c r="L49" s="467"/>
      <c r="M49" s="467"/>
      <c r="N49" s="467"/>
      <c r="O49" s="467"/>
      <c r="P49" s="467"/>
      <c r="Q49" s="467"/>
      <c r="R49" s="467"/>
      <c r="S49" s="467"/>
      <c r="T49" s="467"/>
      <c r="U49" s="467"/>
      <c r="V49" s="467"/>
      <c r="W49" s="467"/>
      <c r="X49" s="372"/>
      <c r="Y49" s="372"/>
      <c r="Z49" s="372"/>
      <c r="AA49" s="372"/>
      <c r="AB49" s="372"/>
      <c r="AC49" s="467"/>
      <c r="AD49" s="467"/>
      <c r="AE49" s="467"/>
      <c r="AF49" s="467"/>
      <c r="AG49" s="467"/>
    </row>
    <row r="50" spans="2:33" ht="15" customHeight="1" x14ac:dyDescent="0.55000000000000004">
      <c r="B50" s="2"/>
      <c r="C50" s="494" t="s">
        <v>103</v>
      </c>
      <c r="D50" s="495"/>
      <c r="E50" s="495"/>
      <c r="F50" s="496"/>
      <c r="G50" s="500"/>
      <c r="H50" s="501"/>
      <c r="I50" s="501"/>
      <c r="J50" s="501"/>
      <c r="K50" s="501"/>
      <c r="L50" s="501"/>
      <c r="M50" s="502"/>
      <c r="N50" s="505" t="s">
        <v>11</v>
      </c>
      <c r="O50" s="495"/>
      <c r="P50" s="496"/>
      <c r="Q50" s="488"/>
      <c r="R50" s="489"/>
      <c r="S50" s="489"/>
      <c r="T50" s="489"/>
      <c r="U50" s="489"/>
      <c r="V50" s="489"/>
      <c r="W50" s="490"/>
      <c r="X50" s="505" t="s">
        <v>12</v>
      </c>
      <c r="Y50" s="495"/>
      <c r="Z50" s="496"/>
      <c r="AA50" s="488"/>
      <c r="AB50" s="489"/>
      <c r="AC50" s="489"/>
      <c r="AD50" s="489"/>
      <c r="AE50" s="489"/>
      <c r="AF50" s="489"/>
      <c r="AG50" s="490"/>
    </row>
    <row r="51" spans="2:33" ht="15" customHeight="1" thickBot="1" x14ac:dyDescent="0.6">
      <c r="B51" s="2"/>
      <c r="C51" s="497"/>
      <c r="D51" s="498"/>
      <c r="E51" s="498"/>
      <c r="F51" s="499"/>
      <c r="G51" s="503"/>
      <c r="H51" s="286"/>
      <c r="I51" s="286"/>
      <c r="J51" s="286"/>
      <c r="K51" s="286"/>
      <c r="L51" s="286"/>
      <c r="M51" s="504"/>
      <c r="N51" s="506"/>
      <c r="O51" s="498"/>
      <c r="P51" s="499"/>
      <c r="Q51" s="491"/>
      <c r="R51" s="492"/>
      <c r="S51" s="492"/>
      <c r="T51" s="492"/>
      <c r="U51" s="492"/>
      <c r="V51" s="492"/>
      <c r="W51" s="493"/>
      <c r="X51" s="506"/>
      <c r="Y51" s="498"/>
      <c r="Z51" s="499"/>
      <c r="AA51" s="491"/>
      <c r="AB51" s="492"/>
      <c r="AC51" s="492"/>
      <c r="AD51" s="492"/>
      <c r="AE51" s="492"/>
      <c r="AF51" s="492"/>
      <c r="AG51" s="493"/>
    </row>
    <row r="52" spans="2:33" ht="15" customHeight="1" x14ac:dyDescent="0.55000000000000004">
      <c r="T52" s="196" t="str">
        <f>$H$26&amp;IF($H$28&lt;&gt;""," "&amp;$H$28,"")&amp;" "&amp;$H$24</f>
        <v xml:space="preserve"> </v>
      </c>
      <c r="U52" s="196"/>
      <c r="V52" s="196"/>
      <c r="W52" s="196"/>
      <c r="X52" s="196"/>
      <c r="Y52" s="196"/>
      <c r="Z52" s="196"/>
      <c r="AA52" s="196"/>
      <c r="AB52" s="196"/>
      <c r="AC52" s="196"/>
      <c r="AD52" s="196"/>
      <c r="AE52" s="196"/>
      <c r="AF52" s="196"/>
      <c r="AG52" s="196"/>
    </row>
    <row r="53" spans="2:33" ht="15" customHeight="1" x14ac:dyDescent="0.55000000000000004">
      <c r="N53" s="33" t="s">
        <v>17</v>
      </c>
      <c r="O53" s="33"/>
      <c r="P53" s="33"/>
      <c r="Q53" s="33"/>
      <c r="R53" s="33"/>
      <c r="S53" s="33"/>
      <c r="T53" s="197"/>
      <c r="U53" s="197"/>
      <c r="V53" s="197"/>
      <c r="W53" s="197"/>
      <c r="X53" s="197"/>
      <c r="Y53" s="197"/>
      <c r="Z53" s="197"/>
      <c r="AA53" s="197"/>
      <c r="AB53" s="197"/>
      <c r="AC53" s="197"/>
      <c r="AD53" s="197"/>
      <c r="AE53" s="197"/>
      <c r="AF53" s="197"/>
      <c r="AG53" s="197"/>
    </row>
    <row r="54" spans="2:33" ht="15" customHeight="1" x14ac:dyDescent="0.25">
      <c r="C54" s="208"/>
      <c r="D54" s="208"/>
      <c r="E54" s="208"/>
      <c r="F54" s="208"/>
      <c r="G54" s="208"/>
      <c r="H54" s="208"/>
      <c r="I54" s="208"/>
      <c r="J54" s="208"/>
      <c r="K54" s="208"/>
      <c r="T54" s="29"/>
      <c r="U54" s="29"/>
      <c r="V54" s="29"/>
      <c r="W54" s="29"/>
      <c r="X54" s="29"/>
      <c r="Y54" s="29"/>
      <c r="Z54" s="29"/>
      <c r="AA54" s="29"/>
      <c r="AB54" s="29"/>
      <c r="AC54" s="29"/>
      <c r="AD54" s="29"/>
      <c r="AE54" s="29"/>
      <c r="AF54" s="29"/>
      <c r="AG54" s="29"/>
    </row>
    <row r="55" spans="2:33" ht="15" customHeight="1" x14ac:dyDescent="0.25">
      <c r="C55" s="208"/>
      <c r="D55" s="208"/>
      <c r="E55" s="208"/>
      <c r="F55" s="208"/>
      <c r="G55" s="208"/>
      <c r="H55" s="208"/>
      <c r="I55" s="208"/>
      <c r="J55" s="208"/>
      <c r="K55" s="208"/>
      <c r="N55" s="33" t="s">
        <v>180</v>
      </c>
      <c r="O55" s="33"/>
      <c r="P55" s="33"/>
      <c r="Q55" s="33"/>
      <c r="R55" s="33"/>
      <c r="S55" s="33"/>
      <c r="T55" s="32"/>
      <c r="U55" s="32"/>
      <c r="V55" s="32"/>
      <c r="W55" s="32"/>
      <c r="X55" s="32"/>
      <c r="Y55" s="32"/>
      <c r="Z55" s="32"/>
      <c r="AA55" s="32"/>
      <c r="AB55" s="32"/>
      <c r="AC55" s="32"/>
      <c r="AD55" s="32"/>
      <c r="AE55" s="32"/>
      <c r="AF55" s="32"/>
      <c r="AG55" s="32"/>
    </row>
    <row r="56" spans="2:33" ht="15" customHeight="1" x14ac:dyDescent="0.55000000000000004">
      <c r="B56" s="2"/>
      <c r="C56" s="2"/>
      <c r="D56" s="2"/>
      <c r="E56" s="2"/>
      <c r="F56" s="59"/>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2:33" ht="15" customHeight="1" x14ac:dyDescent="0.55000000000000004">
      <c r="B57" s="427" t="s">
        <v>39</v>
      </c>
      <c r="C57" s="42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row>
    <row r="58" spans="2:33" ht="15" customHeight="1" x14ac:dyDescent="0.55000000000000004">
      <c r="B58" s="6"/>
      <c r="C58" s="6"/>
      <c r="D58" s="6"/>
      <c r="E58" s="6"/>
      <c r="F58" s="63"/>
      <c r="G58" s="6"/>
      <c r="H58" s="6"/>
      <c r="I58" s="6"/>
      <c r="J58" s="6"/>
      <c r="K58" s="6"/>
      <c r="L58" s="6"/>
      <c r="M58" s="6"/>
      <c r="N58" s="6"/>
      <c r="O58" s="6"/>
      <c r="P58" s="6"/>
      <c r="Q58" s="6"/>
      <c r="R58" s="6"/>
      <c r="S58" s="6"/>
      <c r="T58" s="6"/>
      <c r="U58" s="6"/>
      <c r="V58" s="6"/>
      <c r="W58" s="6"/>
      <c r="X58" s="6"/>
      <c r="Y58" s="6"/>
      <c r="Z58" s="6"/>
      <c r="AA58" s="6"/>
      <c r="AB58" s="6"/>
      <c r="AC58" s="6"/>
      <c r="AD58" s="6"/>
      <c r="AE58" s="6"/>
      <c r="AF58" s="6"/>
      <c r="AG58" s="6"/>
    </row>
    <row r="59" spans="2:33" ht="15" customHeight="1" x14ac:dyDescent="0.55000000000000004">
      <c r="B59" s="80" t="s">
        <v>635</v>
      </c>
      <c r="C59" s="407" t="s">
        <v>250</v>
      </c>
      <c r="D59" s="407"/>
      <c r="E59" s="407"/>
      <c r="F59" s="407"/>
      <c r="G59" s="407"/>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row>
    <row r="60" spans="2:33" ht="15" customHeight="1" x14ac:dyDescent="0.55000000000000004">
      <c r="B60" s="7"/>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row>
    <row r="61" spans="2:33" ht="15" customHeight="1" thickBot="1" x14ac:dyDescent="0.6">
      <c r="B61" s="8"/>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row>
    <row r="62" spans="2:33" ht="24.65" customHeight="1" x14ac:dyDescent="0.55000000000000004">
      <c r="B62" s="7"/>
      <c r="C62" s="428" t="s">
        <v>40</v>
      </c>
      <c r="D62" s="429"/>
      <c r="E62" s="436" t="s">
        <v>225</v>
      </c>
      <c r="F62" s="437"/>
      <c r="G62" s="438"/>
      <c r="H62" s="107" t="s">
        <v>41</v>
      </c>
      <c r="I62" s="108"/>
      <c r="J62" s="108"/>
      <c r="K62" s="108"/>
      <c r="L62" s="109"/>
      <c r="M62" s="107" t="s">
        <v>620</v>
      </c>
      <c r="N62" s="108"/>
      <c r="O62" s="108"/>
      <c r="P62" s="108"/>
      <c r="Q62" s="108"/>
      <c r="R62" s="109"/>
      <c r="S62" s="107" t="s">
        <v>621</v>
      </c>
      <c r="T62" s="108"/>
      <c r="U62" s="108"/>
      <c r="V62" s="108"/>
      <c r="W62" s="108"/>
      <c r="X62" s="108"/>
      <c r="Y62" s="109"/>
      <c r="Z62" s="107" t="s">
        <v>646</v>
      </c>
      <c r="AA62" s="108"/>
      <c r="AB62" s="108"/>
      <c r="AC62" s="109"/>
      <c r="AD62" s="107" t="s">
        <v>651</v>
      </c>
      <c r="AE62" s="108"/>
      <c r="AF62" s="108"/>
      <c r="AG62" s="461"/>
    </row>
    <row r="63" spans="2:33" ht="24.65" customHeight="1" thickBot="1" x14ac:dyDescent="0.6">
      <c r="B63" s="7"/>
      <c r="C63" s="430"/>
      <c r="D63" s="431"/>
      <c r="E63" s="439"/>
      <c r="F63" s="440"/>
      <c r="G63" s="441"/>
      <c r="H63" s="110"/>
      <c r="I63" s="111"/>
      <c r="J63" s="111"/>
      <c r="K63" s="111"/>
      <c r="L63" s="112"/>
      <c r="M63" s="110"/>
      <c r="N63" s="111"/>
      <c r="O63" s="111"/>
      <c r="P63" s="111"/>
      <c r="Q63" s="111"/>
      <c r="R63" s="112"/>
      <c r="S63" s="110"/>
      <c r="T63" s="111"/>
      <c r="U63" s="111"/>
      <c r="V63" s="111"/>
      <c r="W63" s="111"/>
      <c r="X63" s="111"/>
      <c r="Y63" s="112"/>
      <c r="Z63" s="110"/>
      <c r="AA63" s="111"/>
      <c r="AB63" s="111"/>
      <c r="AC63" s="112"/>
      <c r="AD63" s="462"/>
      <c r="AE63" s="463"/>
      <c r="AF63" s="463"/>
      <c r="AG63" s="464"/>
    </row>
    <row r="64" spans="2:33" ht="15" customHeight="1" x14ac:dyDescent="0.55000000000000004">
      <c r="B64" s="7"/>
      <c r="C64" s="434">
        <v>1</v>
      </c>
      <c r="D64" s="435"/>
      <c r="E64" s="451"/>
      <c r="F64" s="452"/>
      <c r="G64" s="453"/>
      <c r="H64" s="128" t="str">
        <f>IF($E$64="","",INDEX('Graduate School Code'!$B:$B,MATCH($E$64,'Graduate School Code'!$A:$A,0)))</f>
        <v/>
      </c>
      <c r="I64" s="129"/>
      <c r="J64" s="129"/>
      <c r="K64" s="129"/>
      <c r="L64" s="130"/>
      <c r="M64" s="210" t="str">
        <f>IF($E$64="","",INDEX('Graduate School Code'!$C:$C,MATCH($E$64,'Graduate School Code'!$A:$A,0)))</f>
        <v/>
      </c>
      <c r="N64" s="211"/>
      <c r="O64" s="211"/>
      <c r="P64" s="211"/>
      <c r="Q64" s="211"/>
      <c r="R64" s="212"/>
      <c r="S64" s="210" t="str">
        <f>IF($E$64="","",INDEX('Graduate School Code'!$D:$D,MATCH($E$64,'Graduate School Code'!$A:$A,0)))</f>
        <v/>
      </c>
      <c r="T64" s="211"/>
      <c r="U64" s="211"/>
      <c r="V64" s="211"/>
      <c r="W64" s="211"/>
      <c r="X64" s="211"/>
      <c r="Y64" s="212"/>
      <c r="Z64" s="113"/>
      <c r="AA64" s="114"/>
      <c r="AB64" s="114"/>
      <c r="AC64" s="115"/>
      <c r="AD64" s="445"/>
      <c r="AE64" s="445"/>
      <c r="AF64" s="445"/>
      <c r="AG64" s="446"/>
    </row>
    <row r="65" spans="2:33" ht="15" customHeight="1" x14ac:dyDescent="0.55000000000000004">
      <c r="B65" s="7"/>
      <c r="C65" s="432"/>
      <c r="D65" s="433"/>
      <c r="E65" s="454"/>
      <c r="F65" s="455"/>
      <c r="G65" s="456"/>
      <c r="H65" s="131"/>
      <c r="I65" s="132"/>
      <c r="J65" s="132"/>
      <c r="K65" s="132"/>
      <c r="L65" s="133"/>
      <c r="M65" s="213"/>
      <c r="N65" s="214"/>
      <c r="O65" s="214"/>
      <c r="P65" s="214"/>
      <c r="Q65" s="214"/>
      <c r="R65" s="215"/>
      <c r="S65" s="213"/>
      <c r="T65" s="214"/>
      <c r="U65" s="214"/>
      <c r="V65" s="214"/>
      <c r="W65" s="214"/>
      <c r="X65" s="214"/>
      <c r="Y65" s="215"/>
      <c r="Z65" s="116"/>
      <c r="AA65" s="117"/>
      <c r="AB65" s="117"/>
      <c r="AC65" s="118"/>
      <c r="AD65" s="447"/>
      <c r="AE65" s="447"/>
      <c r="AF65" s="447"/>
      <c r="AG65" s="448"/>
    </row>
    <row r="66" spans="2:33" ht="15" customHeight="1" x14ac:dyDescent="0.55000000000000004">
      <c r="B66" s="7"/>
      <c r="C66" s="432"/>
      <c r="D66" s="433"/>
      <c r="E66" s="454"/>
      <c r="F66" s="455"/>
      <c r="G66" s="456"/>
      <c r="H66" s="131"/>
      <c r="I66" s="132"/>
      <c r="J66" s="132"/>
      <c r="K66" s="132"/>
      <c r="L66" s="133"/>
      <c r="M66" s="213"/>
      <c r="N66" s="214"/>
      <c r="O66" s="214"/>
      <c r="P66" s="214"/>
      <c r="Q66" s="214"/>
      <c r="R66" s="215"/>
      <c r="S66" s="213"/>
      <c r="T66" s="214"/>
      <c r="U66" s="214"/>
      <c r="V66" s="214"/>
      <c r="W66" s="214"/>
      <c r="X66" s="214"/>
      <c r="Y66" s="215"/>
      <c r="Z66" s="116"/>
      <c r="AA66" s="117"/>
      <c r="AB66" s="117"/>
      <c r="AC66" s="118"/>
      <c r="AD66" s="447"/>
      <c r="AE66" s="447"/>
      <c r="AF66" s="447"/>
      <c r="AG66" s="448"/>
    </row>
    <row r="67" spans="2:33" ht="15" customHeight="1" x14ac:dyDescent="0.55000000000000004">
      <c r="B67" s="7"/>
      <c r="C67" s="432"/>
      <c r="D67" s="433"/>
      <c r="E67" s="454"/>
      <c r="F67" s="455"/>
      <c r="G67" s="456"/>
      <c r="H67" s="131"/>
      <c r="I67" s="132"/>
      <c r="J67" s="132"/>
      <c r="K67" s="132"/>
      <c r="L67" s="133"/>
      <c r="M67" s="213"/>
      <c r="N67" s="214"/>
      <c r="O67" s="214"/>
      <c r="P67" s="214"/>
      <c r="Q67" s="214"/>
      <c r="R67" s="215"/>
      <c r="S67" s="213"/>
      <c r="T67" s="214"/>
      <c r="U67" s="214"/>
      <c r="V67" s="214"/>
      <c r="W67" s="214"/>
      <c r="X67" s="214"/>
      <c r="Y67" s="215"/>
      <c r="Z67" s="116"/>
      <c r="AA67" s="117"/>
      <c r="AB67" s="117"/>
      <c r="AC67" s="118"/>
      <c r="AD67" s="447"/>
      <c r="AE67" s="447"/>
      <c r="AF67" s="447"/>
      <c r="AG67" s="448"/>
    </row>
    <row r="68" spans="2:33" ht="15" customHeight="1" x14ac:dyDescent="0.55000000000000004">
      <c r="B68" s="7"/>
      <c r="C68" s="432"/>
      <c r="D68" s="433"/>
      <c r="E68" s="457"/>
      <c r="F68" s="458"/>
      <c r="G68" s="459"/>
      <c r="H68" s="134"/>
      <c r="I68" s="135"/>
      <c r="J68" s="135"/>
      <c r="K68" s="135"/>
      <c r="L68" s="136"/>
      <c r="M68" s="216"/>
      <c r="N68" s="217"/>
      <c r="O68" s="217"/>
      <c r="P68" s="217"/>
      <c r="Q68" s="217"/>
      <c r="R68" s="218"/>
      <c r="S68" s="216"/>
      <c r="T68" s="217"/>
      <c r="U68" s="217"/>
      <c r="V68" s="217"/>
      <c r="W68" s="217"/>
      <c r="X68" s="217"/>
      <c r="Y68" s="218"/>
      <c r="Z68" s="119"/>
      <c r="AA68" s="120"/>
      <c r="AB68" s="120"/>
      <c r="AC68" s="121"/>
      <c r="AD68" s="447"/>
      <c r="AE68" s="447"/>
      <c r="AF68" s="447"/>
      <c r="AG68" s="448"/>
    </row>
    <row r="69" spans="2:33" ht="15" customHeight="1" x14ac:dyDescent="0.55000000000000004">
      <c r="B69" s="7"/>
      <c r="C69" s="432">
        <v>2</v>
      </c>
      <c r="D69" s="433"/>
      <c r="E69" s="526"/>
      <c r="F69" s="527"/>
      <c r="G69" s="528"/>
      <c r="H69" s="137" t="str">
        <f>IF($E$69="","",INDEX('Graduate School Code'!$B:$B,MATCH($E$69,'Graduate School Code'!$A:$A,0)))</f>
        <v/>
      </c>
      <c r="I69" s="138"/>
      <c r="J69" s="138"/>
      <c r="K69" s="138"/>
      <c r="L69" s="139"/>
      <c r="M69" s="219" t="str">
        <f>IF($E$69="","",INDEX('Graduate School Code'!$C:$C,MATCH($E$69,'Graduate School Code'!$A:$A,0)))</f>
        <v/>
      </c>
      <c r="N69" s="220"/>
      <c r="O69" s="220"/>
      <c r="P69" s="220"/>
      <c r="Q69" s="220"/>
      <c r="R69" s="221"/>
      <c r="S69" s="219" t="str">
        <f>(IF($E$69="","",INDEX('Graduate School Code'!$D:$D,MATCH($E$69,'Graduate School Code'!$A:$A,0))))</f>
        <v/>
      </c>
      <c r="T69" s="220"/>
      <c r="U69" s="220"/>
      <c r="V69" s="220"/>
      <c r="W69" s="220"/>
      <c r="X69" s="220"/>
      <c r="Y69" s="221"/>
      <c r="Z69" s="122"/>
      <c r="AA69" s="123"/>
      <c r="AB69" s="123"/>
      <c r="AC69" s="124"/>
      <c r="AD69" s="447"/>
      <c r="AE69" s="447"/>
      <c r="AF69" s="447"/>
      <c r="AG69" s="448"/>
    </row>
    <row r="70" spans="2:33" ht="15" customHeight="1" x14ac:dyDescent="0.55000000000000004">
      <c r="B70" s="7"/>
      <c r="C70" s="432"/>
      <c r="D70" s="433"/>
      <c r="E70" s="454"/>
      <c r="F70" s="455"/>
      <c r="G70" s="456"/>
      <c r="H70" s="131"/>
      <c r="I70" s="132"/>
      <c r="J70" s="132"/>
      <c r="K70" s="132"/>
      <c r="L70" s="133"/>
      <c r="M70" s="213"/>
      <c r="N70" s="214"/>
      <c r="O70" s="214"/>
      <c r="P70" s="214"/>
      <c r="Q70" s="214"/>
      <c r="R70" s="215"/>
      <c r="S70" s="213"/>
      <c r="T70" s="214"/>
      <c r="U70" s="214"/>
      <c r="V70" s="214"/>
      <c r="W70" s="214"/>
      <c r="X70" s="214"/>
      <c r="Y70" s="215"/>
      <c r="Z70" s="116"/>
      <c r="AA70" s="117"/>
      <c r="AB70" s="117"/>
      <c r="AC70" s="118"/>
      <c r="AD70" s="447"/>
      <c r="AE70" s="447"/>
      <c r="AF70" s="447"/>
      <c r="AG70" s="448"/>
    </row>
    <row r="71" spans="2:33" ht="15" customHeight="1" x14ac:dyDescent="0.55000000000000004">
      <c r="B71" s="7"/>
      <c r="C71" s="432"/>
      <c r="D71" s="433"/>
      <c r="E71" s="454"/>
      <c r="F71" s="455"/>
      <c r="G71" s="456"/>
      <c r="H71" s="131"/>
      <c r="I71" s="132"/>
      <c r="J71" s="132"/>
      <c r="K71" s="132"/>
      <c r="L71" s="133"/>
      <c r="M71" s="213"/>
      <c r="N71" s="214"/>
      <c r="O71" s="214"/>
      <c r="P71" s="214"/>
      <c r="Q71" s="214"/>
      <c r="R71" s="215"/>
      <c r="S71" s="213"/>
      <c r="T71" s="214"/>
      <c r="U71" s="214"/>
      <c r="V71" s="214"/>
      <c r="W71" s="214"/>
      <c r="X71" s="214"/>
      <c r="Y71" s="215"/>
      <c r="Z71" s="116"/>
      <c r="AA71" s="117"/>
      <c r="AB71" s="117"/>
      <c r="AC71" s="118"/>
      <c r="AD71" s="447"/>
      <c r="AE71" s="447"/>
      <c r="AF71" s="447"/>
      <c r="AG71" s="448"/>
    </row>
    <row r="72" spans="2:33" ht="15" customHeight="1" x14ac:dyDescent="0.55000000000000004">
      <c r="B72" s="7"/>
      <c r="C72" s="432"/>
      <c r="D72" s="433"/>
      <c r="E72" s="454"/>
      <c r="F72" s="455"/>
      <c r="G72" s="456"/>
      <c r="H72" s="131"/>
      <c r="I72" s="132"/>
      <c r="J72" s="132"/>
      <c r="K72" s="132"/>
      <c r="L72" s="133"/>
      <c r="M72" s="213"/>
      <c r="N72" s="214"/>
      <c r="O72" s="214"/>
      <c r="P72" s="214"/>
      <c r="Q72" s="214"/>
      <c r="R72" s="215"/>
      <c r="S72" s="213"/>
      <c r="T72" s="214"/>
      <c r="U72" s="214"/>
      <c r="V72" s="214"/>
      <c r="W72" s="214"/>
      <c r="X72" s="214"/>
      <c r="Y72" s="215"/>
      <c r="Z72" s="116"/>
      <c r="AA72" s="117"/>
      <c r="AB72" s="117"/>
      <c r="AC72" s="118"/>
      <c r="AD72" s="447"/>
      <c r="AE72" s="447"/>
      <c r="AF72" s="447"/>
      <c r="AG72" s="448"/>
    </row>
    <row r="73" spans="2:33" ht="15" customHeight="1" x14ac:dyDescent="0.55000000000000004">
      <c r="B73" s="7"/>
      <c r="C73" s="432"/>
      <c r="D73" s="433"/>
      <c r="E73" s="457"/>
      <c r="F73" s="458"/>
      <c r="G73" s="459"/>
      <c r="H73" s="134"/>
      <c r="I73" s="135"/>
      <c r="J73" s="135"/>
      <c r="K73" s="135"/>
      <c r="L73" s="136"/>
      <c r="M73" s="216"/>
      <c r="N73" s="217"/>
      <c r="O73" s="217"/>
      <c r="P73" s="217"/>
      <c r="Q73" s="217"/>
      <c r="R73" s="218"/>
      <c r="S73" s="216"/>
      <c r="T73" s="217"/>
      <c r="U73" s="217"/>
      <c r="V73" s="217"/>
      <c r="W73" s="217"/>
      <c r="X73" s="217"/>
      <c r="Y73" s="218"/>
      <c r="Z73" s="119"/>
      <c r="AA73" s="120"/>
      <c r="AB73" s="120"/>
      <c r="AC73" s="121"/>
      <c r="AD73" s="447"/>
      <c r="AE73" s="447"/>
      <c r="AF73" s="447"/>
      <c r="AG73" s="448"/>
    </row>
    <row r="74" spans="2:33" ht="15" customHeight="1" x14ac:dyDescent="0.55000000000000004">
      <c r="B74" s="7"/>
      <c r="C74" s="432">
        <v>3</v>
      </c>
      <c r="D74" s="433"/>
      <c r="E74" s="526"/>
      <c r="F74" s="527"/>
      <c r="G74" s="528"/>
      <c r="H74" s="137" t="str">
        <f>IFERROR(IF($E$74="","",INDEX('Graduate School Code'!$B:$B,MATCH($E$74,'Graduate School Code'!$A:$A,0))),"該当無し")</f>
        <v/>
      </c>
      <c r="I74" s="138"/>
      <c r="J74" s="138"/>
      <c r="K74" s="138"/>
      <c r="L74" s="139"/>
      <c r="M74" s="222" t="str">
        <f>IF($E$74="","",INDEX('Graduate School Code'!$B:$B,MATCH($E$74,'Graduate School Code'!$A:$A,0)))</f>
        <v/>
      </c>
      <c r="N74" s="223"/>
      <c r="O74" s="223"/>
      <c r="P74" s="223"/>
      <c r="Q74" s="223"/>
      <c r="R74" s="224"/>
      <c r="S74" s="219" t="str">
        <f>IFERROR(IF($E$74="","",INDEX('Graduate School Code'!$D:$D,MATCH($E$74,'Graduate School Code'!$A:$A,0))),"該当無し")</f>
        <v/>
      </c>
      <c r="T74" s="220"/>
      <c r="U74" s="220"/>
      <c r="V74" s="220"/>
      <c r="W74" s="220"/>
      <c r="X74" s="220"/>
      <c r="Y74" s="221"/>
      <c r="Z74" s="122"/>
      <c r="AA74" s="123"/>
      <c r="AB74" s="123"/>
      <c r="AC74" s="124"/>
      <c r="AD74" s="447"/>
      <c r="AE74" s="447"/>
      <c r="AF74" s="447"/>
      <c r="AG74" s="448"/>
    </row>
    <row r="75" spans="2:33" ht="15" customHeight="1" x14ac:dyDescent="0.55000000000000004">
      <c r="B75" s="7"/>
      <c r="C75" s="432"/>
      <c r="D75" s="433"/>
      <c r="E75" s="454"/>
      <c r="F75" s="455"/>
      <c r="G75" s="456"/>
      <c r="H75" s="131"/>
      <c r="I75" s="132"/>
      <c r="J75" s="132"/>
      <c r="K75" s="132"/>
      <c r="L75" s="133"/>
      <c r="M75" s="225"/>
      <c r="N75" s="226"/>
      <c r="O75" s="226"/>
      <c r="P75" s="226"/>
      <c r="Q75" s="226"/>
      <c r="R75" s="227"/>
      <c r="S75" s="213"/>
      <c r="T75" s="214"/>
      <c r="U75" s="214"/>
      <c r="V75" s="214"/>
      <c r="W75" s="214"/>
      <c r="X75" s="214"/>
      <c r="Y75" s="215"/>
      <c r="Z75" s="116"/>
      <c r="AA75" s="117"/>
      <c r="AB75" s="117"/>
      <c r="AC75" s="118"/>
      <c r="AD75" s="447"/>
      <c r="AE75" s="447"/>
      <c r="AF75" s="447"/>
      <c r="AG75" s="448"/>
    </row>
    <row r="76" spans="2:33" ht="15" customHeight="1" x14ac:dyDescent="0.55000000000000004">
      <c r="B76" s="7"/>
      <c r="C76" s="432"/>
      <c r="D76" s="433"/>
      <c r="E76" s="454"/>
      <c r="F76" s="455"/>
      <c r="G76" s="456"/>
      <c r="H76" s="131"/>
      <c r="I76" s="132"/>
      <c r="J76" s="132"/>
      <c r="K76" s="132"/>
      <c r="L76" s="133"/>
      <c r="M76" s="225"/>
      <c r="N76" s="226"/>
      <c r="O76" s="226"/>
      <c r="P76" s="226"/>
      <c r="Q76" s="226"/>
      <c r="R76" s="227"/>
      <c r="S76" s="213"/>
      <c r="T76" s="214"/>
      <c r="U76" s="214"/>
      <c r="V76" s="214"/>
      <c r="W76" s="214"/>
      <c r="X76" s="214"/>
      <c r="Y76" s="215"/>
      <c r="Z76" s="116"/>
      <c r="AA76" s="117"/>
      <c r="AB76" s="117"/>
      <c r="AC76" s="118"/>
      <c r="AD76" s="447"/>
      <c r="AE76" s="447"/>
      <c r="AF76" s="447"/>
      <c r="AG76" s="448"/>
    </row>
    <row r="77" spans="2:33" ht="15" customHeight="1" x14ac:dyDescent="0.55000000000000004">
      <c r="B77" s="7"/>
      <c r="C77" s="432"/>
      <c r="D77" s="433"/>
      <c r="E77" s="454"/>
      <c r="F77" s="455"/>
      <c r="G77" s="456"/>
      <c r="H77" s="131"/>
      <c r="I77" s="132"/>
      <c r="J77" s="132"/>
      <c r="K77" s="132"/>
      <c r="L77" s="133"/>
      <c r="M77" s="225"/>
      <c r="N77" s="226"/>
      <c r="O77" s="226"/>
      <c r="P77" s="226"/>
      <c r="Q77" s="226"/>
      <c r="R77" s="227"/>
      <c r="S77" s="213"/>
      <c r="T77" s="214"/>
      <c r="U77" s="214"/>
      <c r="V77" s="214"/>
      <c r="W77" s="214"/>
      <c r="X77" s="214"/>
      <c r="Y77" s="215"/>
      <c r="Z77" s="116"/>
      <c r="AA77" s="117"/>
      <c r="AB77" s="117"/>
      <c r="AC77" s="118"/>
      <c r="AD77" s="447"/>
      <c r="AE77" s="447"/>
      <c r="AF77" s="447"/>
      <c r="AG77" s="448"/>
    </row>
    <row r="78" spans="2:33" ht="15" customHeight="1" thickBot="1" x14ac:dyDescent="0.6">
      <c r="B78" s="7"/>
      <c r="C78" s="468"/>
      <c r="D78" s="469"/>
      <c r="E78" s="529"/>
      <c r="F78" s="530"/>
      <c r="G78" s="531"/>
      <c r="H78" s="140"/>
      <c r="I78" s="141"/>
      <c r="J78" s="141"/>
      <c r="K78" s="141"/>
      <c r="L78" s="142"/>
      <c r="M78" s="228"/>
      <c r="N78" s="229"/>
      <c r="O78" s="229"/>
      <c r="P78" s="229"/>
      <c r="Q78" s="229"/>
      <c r="R78" s="230"/>
      <c r="S78" s="231"/>
      <c r="T78" s="232"/>
      <c r="U78" s="232"/>
      <c r="V78" s="232"/>
      <c r="W78" s="232"/>
      <c r="X78" s="232"/>
      <c r="Y78" s="233"/>
      <c r="Z78" s="125"/>
      <c r="AA78" s="126"/>
      <c r="AB78" s="126"/>
      <c r="AC78" s="127"/>
      <c r="AD78" s="449"/>
      <c r="AE78" s="449"/>
      <c r="AF78" s="449"/>
      <c r="AG78" s="450"/>
    </row>
    <row r="79" spans="2:33" ht="15" customHeight="1" x14ac:dyDescent="0.55000000000000004">
      <c r="C79" s="9"/>
      <c r="D79" s="9"/>
      <c r="E79" s="35"/>
      <c r="F79" s="65"/>
      <c r="G79" s="36"/>
      <c r="H79" s="36"/>
      <c r="I79" s="36"/>
      <c r="J79" s="36"/>
      <c r="K79" s="36"/>
      <c r="L79" s="36"/>
      <c r="M79" s="36"/>
      <c r="N79" s="37"/>
      <c r="O79" s="37"/>
      <c r="P79" s="37"/>
      <c r="Q79" s="37"/>
      <c r="R79" s="37"/>
      <c r="S79" s="37"/>
      <c r="T79" s="37"/>
      <c r="U79" s="37"/>
      <c r="V79" s="37"/>
      <c r="W79" s="37"/>
      <c r="X79" s="37"/>
      <c r="Y79" s="37"/>
      <c r="Z79" s="37"/>
      <c r="AA79" s="36"/>
      <c r="AB79" s="36"/>
      <c r="AC79" s="36"/>
      <c r="AD79" s="36"/>
      <c r="AE79" s="36"/>
      <c r="AF79" s="36"/>
      <c r="AG79" s="36"/>
    </row>
    <row r="80" spans="2:33" ht="15" customHeight="1" x14ac:dyDescent="0.25">
      <c r="B80" s="7"/>
      <c r="C80" s="28"/>
      <c r="D80" s="28"/>
      <c r="E80" s="28"/>
      <c r="F80" s="66"/>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row>
    <row r="81" spans="2:33" ht="15" customHeight="1" x14ac:dyDescent="0.25">
      <c r="B81" s="82" t="s">
        <v>652</v>
      </c>
      <c r="C81" s="86" t="s">
        <v>644</v>
      </c>
      <c r="D81" s="40"/>
      <c r="E81" s="40"/>
      <c r="F81" s="56"/>
      <c r="G81" s="38"/>
      <c r="H81" s="38"/>
      <c r="I81" s="38"/>
      <c r="J81" s="38"/>
      <c r="K81" s="38"/>
      <c r="L81" s="38"/>
      <c r="M81" s="38"/>
      <c r="T81" s="49"/>
      <c r="U81" s="49"/>
      <c r="V81" s="49"/>
      <c r="W81" s="49"/>
      <c r="X81" s="49"/>
      <c r="Y81" s="49"/>
      <c r="Z81" s="49"/>
      <c r="AA81" s="49"/>
      <c r="AB81" s="49"/>
      <c r="AC81" s="49"/>
      <c r="AD81" s="49"/>
      <c r="AE81" s="49"/>
      <c r="AF81" s="49"/>
      <c r="AG81" s="49"/>
    </row>
    <row r="82" spans="2:33" ht="15" customHeight="1" x14ac:dyDescent="0.25">
      <c r="B82" s="13"/>
      <c r="C82" s="86" t="s">
        <v>645</v>
      </c>
      <c r="D82" s="40"/>
      <c r="E82" s="40"/>
      <c r="F82" s="73"/>
      <c r="G82" s="38"/>
      <c r="H82" s="38"/>
      <c r="I82" s="38"/>
      <c r="J82" s="38"/>
      <c r="K82" s="38"/>
      <c r="L82" s="38"/>
      <c r="M82" s="38"/>
      <c r="T82" s="49"/>
      <c r="U82" s="49"/>
      <c r="V82" s="49"/>
      <c r="W82" s="49"/>
      <c r="X82" s="49"/>
      <c r="Y82" s="49"/>
      <c r="Z82" s="49"/>
      <c r="AA82" s="49"/>
      <c r="AB82" s="49"/>
      <c r="AC82" s="49"/>
      <c r="AD82" s="49"/>
      <c r="AE82" s="49"/>
      <c r="AF82" s="49"/>
      <c r="AG82" s="49"/>
    </row>
    <row r="83" spans="2:33" ht="15" customHeight="1" x14ac:dyDescent="0.25">
      <c r="B83" s="13"/>
      <c r="C83" s="40"/>
      <c r="D83" s="40"/>
      <c r="E83" s="40"/>
      <c r="F83" s="75"/>
      <c r="G83" s="38"/>
      <c r="H83" s="38"/>
      <c r="I83" s="38"/>
      <c r="J83" s="38"/>
      <c r="K83" s="38"/>
      <c r="L83" s="38"/>
      <c r="M83" s="38"/>
      <c r="T83" s="49"/>
      <c r="U83" s="49"/>
      <c r="V83" s="49"/>
      <c r="W83" s="49"/>
      <c r="X83" s="49"/>
      <c r="Y83" s="49"/>
      <c r="Z83" s="49"/>
      <c r="AA83" s="49"/>
      <c r="AB83" s="49"/>
      <c r="AC83" s="49"/>
      <c r="AD83" s="49"/>
      <c r="AE83" s="49"/>
      <c r="AF83" s="49"/>
      <c r="AG83" s="49"/>
    </row>
    <row r="84" spans="2:33" ht="15" customHeight="1" x14ac:dyDescent="0.25">
      <c r="B84" s="13"/>
      <c r="C84" s="40"/>
      <c r="D84" s="40"/>
      <c r="E84" s="40"/>
      <c r="F84" s="75"/>
      <c r="G84" s="38"/>
      <c r="H84" s="38"/>
      <c r="I84" s="38"/>
      <c r="J84" s="38"/>
      <c r="K84" s="38"/>
      <c r="L84" s="38"/>
      <c r="M84" s="38"/>
      <c r="T84" s="49"/>
      <c r="U84" s="49"/>
      <c r="V84" s="49"/>
      <c r="W84" s="49"/>
      <c r="X84" s="49"/>
      <c r="Y84" s="49"/>
      <c r="Z84" s="49"/>
      <c r="AA84" s="49"/>
      <c r="AB84" s="49"/>
      <c r="AC84" s="49"/>
      <c r="AD84" s="49"/>
      <c r="AE84" s="49"/>
      <c r="AF84" s="49"/>
      <c r="AG84" s="49"/>
    </row>
    <row r="85" spans="2:33" ht="15" customHeight="1" x14ac:dyDescent="0.25">
      <c r="B85" s="13"/>
      <c r="C85" s="40"/>
      <c r="D85" s="40"/>
      <c r="E85" s="40"/>
      <c r="F85" s="75"/>
      <c r="G85" s="38"/>
      <c r="H85" s="38"/>
      <c r="I85" s="38"/>
      <c r="J85" s="38"/>
      <c r="K85" s="38"/>
      <c r="L85" s="38"/>
      <c r="M85" s="38"/>
      <c r="T85" s="49"/>
      <c r="U85" s="49"/>
      <c r="V85" s="49"/>
      <c r="W85" s="49"/>
      <c r="X85" s="49"/>
      <c r="Y85" s="49"/>
      <c r="Z85" s="49"/>
      <c r="AA85" s="49"/>
      <c r="AB85" s="49"/>
      <c r="AC85" s="49"/>
      <c r="AD85" s="49"/>
      <c r="AE85" s="49"/>
      <c r="AF85" s="49"/>
      <c r="AG85" s="49"/>
    </row>
    <row r="86" spans="2:33" ht="15" customHeight="1" x14ac:dyDescent="0.25">
      <c r="B86" s="13"/>
      <c r="C86" s="40"/>
      <c r="D86" s="40"/>
      <c r="E86" s="40"/>
      <c r="F86" s="75"/>
      <c r="G86" s="38"/>
      <c r="H86" s="38"/>
      <c r="I86" s="38"/>
      <c r="J86" s="38"/>
      <c r="K86" s="38"/>
      <c r="L86" s="38"/>
      <c r="M86" s="38"/>
      <c r="T86" s="49"/>
      <c r="U86" s="49"/>
      <c r="V86" s="49"/>
      <c r="W86" s="49"/>
      <c r="X86" s="49"/>
      <c r="Y86" s="49"/>
      <c r="Z86" s="49"/>
      <c r="AA86" s="49"/>
      <c r="AB86" s="49"/>
      <c r="AC86" s="49"/>
      <c r="AD86" s="49"/>
      <c r="AE86" s="49"/>
      <c r="AF86" s="49"/>
      <c r="AG86" s="49"/>
    </row>
    <row r="87" spans="2:33" ht="15" customHeight="1" x14ac:dyDescent="0.25">
      <c r="B87" s="13"/>
      <c r="C87" s="40"/>
      <c r="D87" s="40"/>
      <c r="E87" s="40"/>
      <c r="F87" s="75"/>
      <c r="G87" s="38"/>
      <c r="H87" s="38"/>
      <c r="I87" s="38"/>
      <c r="J87" s="38"/>
      <c r="K87" s="38"/>
      <c r="L87" s="38"/>
      <c r="M87" s="38"/>
      <c r="T87" s="49"/>
      <c r="U87" s="49"/>
      <c r="V87" s="49"/>
      <c r="W87" s="49"/>
      <c r="X87" s="49"/>
      <c r="Y87" s="49"/>
      <c r="Z87" s="49"/>
      <c r="AA87" s="49"/>
      <c r="AB87" s="49"/>
      <c r="AC87" s="49"/>
      <c r="AD87" s="49"/>
      <c r="AE87" s="49"/>
      <c r="AF87" s="49"/>
      <c r="AG87" s="49"/>
    </row>
    <row r="88" spans="2:33" ht="15" customHeight="1" x14ac:dyDescent="0.25">
      <c r="B88" s="13"/>
      <c r="C88" s="40"/>
      <c r="D88" s="40"/>
      <c r="E88" s="40"/>
      <c r="F88" s="73"/>
      <c r="G88" s="38"/>
      <c r="H88" s="38"/>
      <c r="I88" s="38"/>
      <c r="J88" s="38"/>
      <c r="K88" s="38"/>
      <c r="L88" s="38"/>
      <c r="M88" s="38"/>
      <c r="T88" s="49"/>
      <c r="U88" s="49"/>
      <c r="V88" s="49"/>
      <c r="W88" s="49"/>
      <c r="X88" s="49"/>
      <c r="Y88" s="49"/>
      <c r="Z88" s="49"/>
      <c r="AA88" s="49"/>
      <c r="AB88" s="49"/>
      <c r="AC88" s="49"/>
      <c r="AD88" s="49"/>
      <c r="AE88" s="49"/>
      <c r="AF88" s="49"/>
      <c r="AG88" s="49"/>
    </row>
    <row r="89" spans="2:33" ht="15" customHeight="1" x14ac:dyDescent="0.25">
      <c r="B89" s="13"/>
      <c r="C89" s="40"/>
      <c r="D89" s="40"/>
      <c r="E89" s="40"/>
      <c r="F89" s="75"/>
      <c r="G89" s="38"/>
      <c r="H89" s="38"/>
      <c r="I89" s="38"/>
      <c r="J89" s="38"/>
      <c r="K89" s="38"/>
      <c r="L89" s="38"/>
      <c r="M89" s="38"/>
      <c r="T89" s="49"/>
      <c r="U89" s="49"/>
      <c r="V89" s="49"/>
      <c r="W89" s="49"/>
      <c r="X89" s="49"/>
      <c r="Y89" s="49"/>
      <c r="Z89" s="49"/>
      <c r="AA89" s="49"/>
      <c r="AB89" s="49"/>
      <c r="AC89" s="49"/>
      <c r="AD89" s="49"/>
      <c r="AE89" s="49"/>
      <c r="AF89" s="49"/>
      <c r="AG89" s="49"/>
    </row>
    <row r="90" spans="2:33" ht="15" customHeight="1" x14ac:dyDescent="0.25">
      <c r="B90" s="13"/>
      <c r="C90" s="40"/>
      <c r="D90" s="40"/>
      <c r="E90" s="40"/>
      <c r="F90" s="75"/>
      <c r="G90" s="38"/>
      <c r="H90" s="38"/>
      <c r="I90" s="38"/>
      <c r="J90" s="38"/>
      <c r="K90" s="38"/>
      <c r="L90" s="38"/>
      <c r="M90" s="38"/>
      <c r="T90" s="49"/>
      <c r="U90" s="49"/>
      <c r="V90" s="49"/>
      <c r="W90" s="49"/>
      <c r="X90" s="49"/>
      <c r="Y90" s="49"/>
      <c r="Z90" s="49"/>
      <c r="AA90" s="49"/>
      <c r="AB90" s="49"/>
      <c r="AC90" s="49"/>
      <c r="AD90" s="49"/>
      <c r="AE90" s="49"/>
      <c r="AF90" s="49"/>
      <c r="AG90" s="49"/>
    </row>
    <row r="91" spans="2:33" ht="15" customHeight="1" x14ac:dyDescent="0.25">
      <c r="B91" s="13"/>
      <c r="C91" s="40"/>
      <c r="D91" s="40"/>
      <c r="E91" s="40"/>
      <c r="F91" s="56"/>
      <c r="G91" s="38"/>
      <c r="H91" s="38"/>
      <c r="I91" s="38"/>
      <c r="J91" s="38"/>
      <c r="K91" s="38"/>
      <c r="L91" s="38"/>
      <c r="M91" s="38"/>
      <c r="T91" s="49"/>
      <c r="U91" s="49"/>
      <c r="V91" s="49"/>
      <c r="W91" s="49"/>
      <c r="X91" s="49"/>
      <c r="Y91" s="49"/>
      <c r="Z91" s="49"/>
      <c r="AA91" s="49"/>
      <c r="AB91" s="49"/>
      <c r="AC91" s="49"/>
      <c r="AD91" s="49"/>
      <c r="AE91" s="49"/>
      <c r="AF91" s="49"/>
      <c r="AG91" s="49"/>
    </row>
    <row r="92" spans="2:33" ht="15" customHeight="1" x14ac:dyDescent="0.25">
      <c r="B92" s="13"/>
      <c r="C92" s="40"/>
      <c r="D92" s="40"/>
      <c r="E92" s="40"/>
      <c r="F92" s="56"/>
      <c r="G92" s="38"/>
      <c r="H92" s="38"/>
      <c r="I92" s="38"/>
      <c r="J92" s="38"/>
      <c r="K92" s="38"/>
      <c r="L92" s="38"/>
      <c r="M92" s="38"/>
      <c r="T92" s="49"/>
      <c r="U92" s="49"/>
      <c r="V92" s="49"/>
      <c r="W92" s="49"/>
      <c r="X92" s="49"/>
      <c r="Y92" s="49"/>
      <c r="Z92" s="49"/>
      <c r="AA92" s="49"/>
      <c r="AB92" s="49"/>
      <c r="AC92" s="49"/>
      <c r="AD92" s="49"/>
      <c r="AE92" s="49"/>
      <c r="AF92" s="49"/>
      <c r="AG92" s="49"/>
    </row>
    <row r="93" spans="2:33" ht="15" customHeight="1" x14ac:dyDescent="0.25">
      <c r="B93" s="13"/>
      <c r="C93" s="40"/>
      <c r="D93" s="40"/>
      <c r="E93" s="40"/>
      <c r="F93" s="56"/>
      <c r="G93" s="38"/>
      <c r="H93" s="38"/>
      <c r="I93" s="38"/>
      <c r="J93" s="38"/>
      <c r="K93" s="38"/>
      <c r="L93" s="38"/>
      <c r="M93" s="38"/>
      <c r="T93" s="49"/>
      <c r="U93" s="49"/>
      <c r="V93" s="49"/>
      <c r="W93" s="49"/>
      <c r="X93" s="49"/>
      <c r="Y93" s="49"/>
      <c r="Z93" s="49"/>
      <c r="AA93" s="49"/>
      <c r="AB93" s="49"/>
      <c r="AC93" s="49"/>
      <c r="AD93" s="49"/>
      <c r="AE93" s="49"/>
      <c r="AF93" s="49"/>
      <c r="AG93" s="49"/>
    </row>
    <row r="94" spans="2:33" ht="15" customHeight="1" x14ac:dyDescent="0.55000000000000004">
      <c r="B94" s="13"/>
      <c r="C94" s="40"/>
      <c r="D94" s="40"/>
      <c r="E94" s="40"/>
      <c r="F94" s="56"/>
      <c r="G94" s="38"/>
      <c r="H94" s="38"/>
      <c r="I94" s="38"/>
      <c r="J94" s="38"/>
      <c r="K94" s="38"/>
      <c r="L94" s="38"/>
      <c r="M94" s="38"/>
      <c r="T94" s="196" t="str">
        <f>$H$26&amp;IF($H$28&lt;&gt;""," "&amp;$H$28,"")&amp;" "&amp;$H$24</f>
        <v xml:space="preserve"> </v>
      </c>
      <c r="U94" s="196"/>
      <c r="V94" s="196"/>
      <c r="W94" s="196"/>
      <c r="X94" s="196"/>
      <c r="Y94" s="196"/>
      <c r="Z94" s="196"/>
      <c r="AA94" s="196"/>
      <c r="AB94" s="196"/>
      <c r="AC94" s="196"/>
      <c r="AD94" s="196"/>
      <c r="AE94" s="196"/>
      <c r="AF94" s="196"/>
      <c r="AG94" s="196"/>
    </row>
    <row r="95" spans="2:33" ht="15" customHeight="1" x14ac:dyDescent="0.55000000000000004">
      <c r="B95" s="13"/>
      <c r="C95" s="40"/>
      <c r="D95" s="40"/>
      <c r="E95" s="40"/>
      <c r="F95" s="56"/>
      <c r="G95" s="38"/>
      <c r="H95" s="38"/>
      <c r="I95" s="38"/>
      <c r="J95" s="38"/>
      <c r="K95" s="38"/>
      <c r="L95" s="38"/>
      <c r="M95" s="38"/>
      <c r="N95" s="33" t="s">
        <v>17</v>
      </c>
      <c r="O95" s="33"/>
      <c r="P95" s="33"/>
      <c r="Q95" s="33"/>
      <c r="R95" s="33"/>
      <c r="S95" s="33"/>
      <c r="T95" s="197"/>
      <c r="U95" s="197"/>
      <c r="V95" s="197"/>
      <c r="W95" s="197"/>
      <c r="X95" s="197"/>
      <c r="Y95" s="197"/>
      <c r="Z95" s="197"/>
      <c r="AA95" s="197"/>
      <c r="AB95" s="197"/>
      <c r="AC95" s="197"/>
      <c r="AD95" s="197"/>
      <c r="AE95" s="197"/>
      <c r="AF95" s="197"/>
      <c r="AG95" s="197"/>
    </row>
    <row r="96" spans="2:33" ht="15" customHeight="1" x14ac:dyDescent="0.3">
      <c r="B96" s="39"/>
      <c r="C96" s="208"/>
      <c r="D96" s="208"/>
      <c r="E96" s="208"/>
      <c r="F96" s="208"/>
      <c r="G96" s="208"/>
      <c r="H96" s="208"/>
      <c r="I96" s="208"/>
      <c r="J96" s="208"/>
      <c r="K96" s="208"/>
      <c r="L96" s="76"/>
      <c r="M96" s="39"/>
      <c r="T96" s="29"/>
      <c r="U96" s="29"/>
      <c r="V96" s="29"/>
      <c r="W96" s="29"/>
      <c r="X96" s="29"/>
      <c r="Y96" s="29"/>
      <c r="Z96" s="29"/>
      <c r="AA96" s="29"/>
      <c r="AB96" s="29"/>
      <c r="AC96" s="29"/>
      <c r="AD96" s="29"/>
      <c r="AE96" s="29"/>
      <c r="AF96" s="29"/>
      <c r="AG96" s="29"/>
    </row>
    <row r="97" spans="2:33" ht="15" customHeight="1" x14ac:dyDescent="0.3">
      <c r="B97" s="39"/>
      <c r="C97" s="208"/>
      <c r="D97" s="208"/>
      <c r="E97" s="208"/>
      <c r="F97" s="208"/>
      <c r="G97" s="208"/>
      <c r="H97" s="208"/>
      <c r="I97" s="208"/>
      <c r="J97" s="208"/>
      <c r="K97" s="208"/>
      <c r="L97" s="76"/>
      <c r="M97" s="39"/>
      <c r="N97" s="33" t="s">
        <v>180</v>
      </c>
      <c r="O97" s="33"/>
      <c r="P97" s="33"/>
      <c r="Q97" s="33"/>
      <c r="R97" s="33"/>
      <c r="S97" s="33"/>
      <c r="T97" s="32"/>
      <c r="U97" s="32"/>
      <c r="V97" s="32"/>
      <c r="W97" s="32"/>
      <c r="X97" s="32"/>
      <c r="Y97" s="32"/>
      <c r="Z97" s="32"/>
      <c r="AA97" s="32"/>
      <c r="AB97" s="32"/>
      <c r="AC97" s="32"/>
      <c r="AD97" s="32"/>
      <c r="AE97" s="32"/>
      <c r="AF97" s="32"/>
      <c r="AG97" s="32"/>
    </row>
    <row r="98" spans="2:33" ht="15" customHeight="1" x14ac:dyDescent="0.55000000000000004">
      <c r="B98" s="2"/>
      <c r="C98" s="2"/>
      <c r="D98" s="2"/>
      <c r="E98" s="2"/>
      <c r="F98" s="59"/>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2:33" ht="15" customHeight="1" x14ac:dyDescent="0.55000000000000004">
      <c r="B99" s="427" t="s">
        <v>47</v>
      </c>
      <c r="C99" s="427"/>
      <c r="D99" s="427"/>
      <c r="E99" s="427"/>
      <c r="F99" s="427"/>
      <c r="G99" s="427"/>
      <c r="H99" s="427"/>
      <c r="I99" s="427"/>
      <c r="J99" s="427"/>
      <c r="K99" s="427"/>
      <c r="L99" s="427"/>
      <c r="M99" s="427"/>
      <c r="N99" s="427"/>
      <c r="O99" s="427"/>
      <c r="P99" s="427"/>
      <c r="Q99" s="427"/>
      <c r="R99" s="427"/>
      <c r="S99" s="427"/>
      <c r="T99" s="427"/>
      <c r="U99" s="427"/>
      <c r="V99" s="427"/>
      <c r="W99" s="427"/>
      <c r="X99" s="427"/>
      <c r="Y99" s="427"/>
      <c r="Z99" s="427"/>
      <c r="AA99" s="427"/>
      <c r="AB99" s="427"/>
      <c r="AC99" s="427"/>
      <c r="AD99" s="427"/>
      <c r="AE99" s="427"/>
      <c r="AF99" s="427"/>
      <c r="AG99" s="427"/>
    </row>
    <row r="100" spans="2:33" ht="15" customHeight="1" x14ac:dyDescent="0.55000000000000004">
      <c r="B100" s="2"/>
      <c r="C100" s="2"/>
      <c r="D100" s="2"/>
      <c r="E100" s="2"/>
      <c r="F100" s="59"/>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2:33" ht="15" customHeight="1" x14ac:dyDescent="0.55000000000000004">
      <c r="B101" s="2"/>
      <c r="C101" s="486" t="s">
        <v>251</v>
      </c>
      <c r="D101" s="486"/>
      <c r="E101" s="486"/>
      <c r="F101" s="486"/>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row>
    <row r="102" spans="2:33" ht="15" customHeight="1" x14ac:dyDescent="0.55000000000000004">
      <c r="B102" s="2"/>
      <c r="C102" s="486"/>
      <c r="D102" s="486"/>
      <c r="E102" s="486"/>
      <c r="F102" s="486"/>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row>
    <row r="103" spans="2:33" ht="15" customHeight="1" x14ac:dyDescent="0.55000000000000004">
      <c r="B103" s="2"/>
      <c r="C103" s="486"/>
      <c r="D103" s="486"/>
      <c r="E103" s="486"/>
      <c r="F103" s="486"/>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row>
    <row r="104" spans="2:33" ht="15" customHeight="1" x14ac:dyDescent="0.55000000000000004">
      <c r="B104" s="2"/>
      <c r="C104" s="486"/>
      <c r="D104" s="486"/>
      <c r="E104" s="486"/>
      <c r="F104" s="486"/>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row>
    <row r="105" spans="2:33" ht="15" customHeight="1" x14ac:dyDescent="0.55000000000000004">
      <c r="B105" s="2"/>
      <c r="C105" s="486"/>
      <c r="D105" s="486"/>
      <c r="E105" s="486"/>
      <c r="F105" s="486"/>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row>
    <row r="106" spans="2:33" ht="15" customHeight="1" x14ac:dyDescent="0.55000000000000004">
      <c r="B106" s="2"/>
      <c r="C106" s="486"/>
      <c r="D106" s="486"/>
      <c r="E106" s="486"/>
      <c r="F106" s="486"/>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row>
    <row r="107" spans="2:33" ht="18" customHeight="1" thickBot="1" x14ac:dyDescent="0.6">
      <c r="B107" s="2"/>
      <c r="C107" s="487"/>
      <c r="D107" s="487"/>
      <c r="E107" s="487"/>
      <c r="F107" s="487"/>
      <c r="G107" s="487"/>
      <c r="H107" s="487"/>
      <c r="I107" s="487"/>
      <c r="J107" s="487"/>
      <c r="K107" s="487"/>
      <c r="L107" s="487"/>
      <c r="M107" s="487"/>
      <c r="N107" s="487"/>
      <c r="O107" s="487"/>
      <c r="P107" s="487"/>
      <c r="Q107" s="487"/>
      <c r="R107" s="487"/>
      <c r="S107" s="487"/>
      <c r="T107" s="487"/>
      <c r="U107" s="487"/>
      <c r="V107" s="487"/>
      <c r="W107" s="487"/>
      <c r="X107" s="487"/>
      <c r="Y107" s="487"/>
      <c r="Z107" s="487"/>
      <c r="AA107" s="487"/>
      <c r="AB107" s="487"/>
      <c r="AC107" s="487"/>
      <c r="AD107" s="487"/>
      <c r="AE107" s="487"/>
      <c r="AF107" s="487"/>
      <c r="AG107" s="487"/>
    </row>
    <row r="108" spans="2:33" ht="15" customHeight="1" x14ac:dyDescent="0.55000000000000004">
      <c r="B108" s="7"/>
      <c r="C108" s="532" t="s">
        <v>205</v>
      </c>
      <c r="D108" s="420"/>
      <c r="E108" s="420"/>
      <c r="F108" s="421"/>
      <c r="G108" s="389" t="s">
        <v>49</v>
      </c>
      <c r="H108" s="390"/>
      <c r="I108" s="390"/>
      <c r="J108" s="390"/>
      <c r="K108" s="390"/>
      <c r="L108" s="390"/>
      <c r="M108" s="390"/>
      <c r="N108" s="390"/>
      <c r="O108" s="391"/>
      <c r="P108" s="419" t="s">
        <v>104</v>
      </c>
      <c r="Q108" s="420"/>
      <c r="R108" s="421"/>
      <c r="S108" s="419" t="s">
        <v>50</v>
      </c>
      <c r="T108" s="420"/>
      <c r="U108" s="420"/>
      <c r="V108" s="420"/>
      <c r="W108" s="419" t="s">
        <v>106</v>
      </c>
      <c r="X108" s="420"/>
      <c r="Y108" s="420"/>
      <c r="Z108" s="420"/>
      <c r="AA108" s="420"/>
      <c r="AB108" s="421"/>
      <c r="AC108" s="420" t="s">
        <v>48</v>
      </c>
      <c r="AD108" s="420"/>
      <c r="AE108" s="420"/>
      <c r="AF108" s="420"/>
      <c r="AG108" s="484"/>
    </row>
    <row r="109" spans="2:33" ht="15" customHeight="1" thickBot="1" x14ac:dyDescent="0.6">
      <c r="B109" s="7"/>
      <c r="C109" s="397"/>
      <c r="D109" s="398"/>
      <c r="E109" s="398"/>
      <c r="F109" s="399"/>
      <c r="G109" s="422" t="s">
        <v>60</v>
      </c>
      <c r="H109" s="398"/>
      <c r="I109" s="398"/>
      <c r="J109" s="398"/>
      <c r="K109" s="398"/>
      <c r="L109" s="398"/>
      <c r="M109" s="398"/>
      <c r="N109" s="398"/>
      <c r="O109" s="399"/>
      <c r="P109" s="422"/>
      <c r="Q109" s="398"/>
      <c r="R109" s="399"/>
      <c r="S109" s="422"/>
      <c r="T109" s="398"/>
      <c r="U109" s="398"/>
      <c r="V109" s="398"/>
      <c r="W109" s="422"/>
      <c r="X109" s="398"/>
      <c r="Y109" s="398"/>
      <c r="Z109" s="398"/>
      <c r="AA109" s="398"/>
      <c r="AB109" s="399"/>
      <c r="AC109" s="398"/>
      <c r="AD109" s="398"/>
      <c r="AE109" s="398"/>
      <c r="AF109" s="398"/>
      <c r="AG109" s="485"/>
    </row>
    <row r="110" spans="2:33" ht="15" customHeight="1" x14ac:dyDescent="0.55000000000000004">
      <c r="B110" s="8"/>
      <c r="C110" s="536" t="s">
        <v>253</v>
      </c>
      <c r="D110" s="534"/>
      <c r="E110" s="534"/>
      <c r="F110" s="535"/>
      <c r="G110" s="287"/>
      <c r="H110" s="288"/>
      <c r="I110" s="288"/>
      <c r="J110" s="288"/>
      <c r="K110" s="288"/>
      <c r="L110" s="288"/>
      <c r="M110" s="288"/>
      <c r="N110" s="288"/>
      <c r="O110" s="537"/>
      <c r="P110" s="533"/>
      <c r="Q110" s="534"/>
      <c r="R110" s="535"/>
      <c r="S110" s="628" t="str">
        <f>IF(AA112&lt;&gt;"",IF(Y112&lt;&gt;"",IF(AA110&lt;&gt;"",IF(Y110&lt;&gt;"",IF(COUNTIF(AA112,""),0,IF(COUNTIF(AA110,""),0,IF(INDEX(List!$B$2:$C$13,MATCH('ABE・SDGs FY2021'!Y112,List!$B$2:$B$13,0),2)=12,IF(INDEX(List!$B$2:$C$13,MATCH('ABE・SDGs FY2021'!Y110,List!$B$2:$B$13,0),2)=1,AA112-AA110+1,IF(INDEX(List!$B$2:$C$13,MATCH('ABE・SDGs FY2021'!Y112,List!$B$2:$B$13,0),2)&gt;=(INDEX(List!$B$2:$C$13,MATCH('ABE・SDGs FY2021'!Y110,List!$B$2:$B$13,0),2)-1),AA112-AA110,AA112-AA110-1)),IF(INDEX(List!$B$2:$C$13,MATCH('ABE・SDGs FY2021'!Y112,List!$B$2:$B$13,0),2)&gt;=(INDEX(List!$B$2:$C$13,MATCH('ABE・SDGs FY2021'!Y110,List!$B$2:$B$13,0),2)-1),AA112-AA110,AA112-AA110-1))))+IF(IF(COUNTIF(INDEX(List!$B$2:$C$13,MATCH('ABE・SDGs FY2021'!Y112,List!$B$2:$B$13,0),2),""),0,IF(COUNTIF(INDEX(List!$B$2:$C$13,MATCH('ABE・SDGs FY2021'!Y110,List!$B$2:$B$13,0),2),""),0,IF(INDEX(List!$B$2:$C$13,MATCH('ABE・SDGs FY2021'!Y112,List!$B$2:$B$13,0),2)=12,IF(INDEX(List!$B$2:$C$13,MATCH('ABE・SDGs FY2021'!Y110,List!$B$2:$B$13,0),2)=1,0,IF(INDEX(List!$B$2:$C$13,MATCH('ABE・SDGs FY2021'!Y112,List!$B$2:$B$13,0),2)&gt;=(INDEX(List!$B$2:$C$13,MATCH('ABE・SDGs FY2021'!Y110,List!$B$2:$B$13,0),2)-1),INDEX(List!$B$2:$C$13,MATCH('ABE・SDGs FY2021'!Y112,List!$B$2:$B$13,0),2)-INDEX(List!$B$2:$C$13,MATCH('ABE・SDGs FY2021'!Y110,List!$B$2:$B$13,0),2)+1,12-INDEX(List!$B$2:$C$13,MATCH('ABE・SDGs FY2021'!Y110,List!$B$2:$B$13,0),2)+INDEX(List!$B$2:$C$13,MATCH('ABE・SDGs FY2021'!Y112,List!$B$2:$B$13,0),2)+1)),IF(INDEX(List!$B$2:$C$13,MATCH('ABE・SDGs FY2021'!Y112,List!$B$2:$B$13,0),2)&gt;=(INDEX(List!$B$2:$C$13,MATCH('ABE・SDGs FY2021'!Y110,List!$B$2:$B$13,0),2)-1),INDEX(List!$B$2:$C$13,MATCH('ABE・SDGs FY2021'!Y112,List!$B$2:$B$13,0),2)-INDEX(List!$B$2:$C$13,MATCH('ABE・SDGs FY2021'!Y110,List!$B$2:$B$13,0),2)+1,12-INDEX(List!$B$2:$C$13,MATCH('ABE・SDGs FY2021'!Y110,List!$B$2:$B$13,0),2)+INDEX(List!$B$2:$C$13,MATCH('ABE・SDGs FY2021'!Y112,List!$B$2:$B$13,0),2)+1))))&gt;5,1,0),""),""),""),"")</f>
        <v/>
      </c>
      <c r="T110" s="629"/>
      <c r="U110" s="482" t="str">
        <f>IF(AA112&lt;&gt;"",IF(Y112&lt;&gt;"",IF(AA110&lt;&gt;"",IF(Y110&lt;&gt;"",IF(S110=1," year"," years"),""),""),""),"")</f>
        <v/>
      </c>
      <c r="V110" s="483"/>
      <c r="W110" s="199" t="s">
        <v>105</v>
      </c>
      <c r="X110" s="199"/>
      <c r="Y110" s="465"/>
      <c r="Z110" s="620" t="s">
        <v>18</v>
      </c>
      <c r="AA110" s="534"/>
      <c r="AB110" s="534"/>
      <c r="AC110" s="287"/>
      <c r="AD110" s="288"/>
      <c r="AE110" s="288"/>
      <c r="AF110" s="288"/>
      <c r="AG110" s="289"/>
    </row>
    <row r="111" spans="2:33" ht="15" customHeight="1" x14ac:dyDescent="0.55000000000000004">
      <c r="B111" s="7"/>
      <c r="C111" s="471"/>
      <c r="D111" s="241"/>
      <c r="E111" s="241"/>
      <c r="F111" s="242"/>
      <c r="G111" s="237"/>
      <c r="H111" s="238"/>
      <c r="I111" s="238"/>
      <c r="J111" s="238"/>
      <c r="K111" s="238"/>
      <c r="L111" s="238"/>
      <c r="M111" s="238"/>
      <c r="N111" s="238"/>
      <c r="O111" s="239"/>
      <c r="P111" s="240"/>
      <c r="Q111" s="241"/>
      <c r="R111" s="242"/>
      <c r="S111" s="256"/>
      <c r="T111" s="257"/>
      <c r="U111" s="473"/>
      <c r="V111" s="474"/>
      <c r="W111" s="201"/>
      <c r="X111" s="201"/>
      <c r="Y111" s="251"/>
      <c r="Z111" s="205"/>
      <c r="AA111" s="244"/>
      <c r="AB111" s="244"/>
      <c r="AC111" s="246"/>
      <c r="AD111" s="247"/>
      <c r="AE111" s="247"/>
      <c r="AF111" s="247"/>
      <c r="AG111" s="444"/>
    </row>
    <row r="112" spans="2:33" ht="15" customHeight="1" x14ac:dyDescent="0.55000000000000004">
      <c r="B112" s="7"/>
      <c r="C112" s="471"/>
      <c r="D112" s="241"/>
      <c r="E112" s="241"/>
      <c r="F112" s="242"/>
      <c r="G112" s="246"/>
      <c r="H112" s="247"/>
      <c r="I112" s="247"/>
      <c r="J112" s="247"/>
      <c r="K112" s="247"/>
      <c r="L112" s="247"/>
      <c r="M112" s="247"/>
      <c r="N112" s="247"/>
      <c r="O112" s="248"/>
      <c r="P112" s="240"/>
      <c r="Q112" s="241"/>
      <c r="R112" s="242"/>
      <c r="S112" s="256"/>
      <c r="T112" s="257"/>
      <c r="U112" s="473"/>
      <c r="V112" s="474"/>
      <c r="W112" s="203" t="s">
        <v>99</v>
      </c>
      <c r="X112" s="203"/>
      <c r="Y112" s="250"/>
      <c r="Z112" s="203" t="s">
        <v>18</v>
      </c>
      <c r="AA112" s="241"/>
      <c r="AB112" s="241"/>
      <c r="AC112" s="246"/>
      <c r="AD112" s="247"/>
      <c r="AE112" s="247"/>
      <c r="AF112" s="247"/>
      <c r="AG112" s="444"/>
    </row>
    <row r="113" spans="2:33" ht="15" customHeight="1" x14ac:dyDescent="0.55000000000000004">
      <c r="B113" s="7"/>
      <c r="C113" s="472"/>
      <c r="D113" s="244"/>
      <c r="E113" s="244"/>
      <c r="F113" s="245"/>
      <c r="G113" s="237"/>
      <c r="H113" s="238"/>
      <c r="I113" s="238"/>
      <c r="J113" s="238"/>
      <c r="K113" s="238"/>
      <c r="L113" s="238"/>
      <c r="M113" s="238"/>
      <c r="N113" s="238"/>
      <c r="O113" s="239"/>
      <c r="P113" s="243"/>
      <c r="Q113" s="244"/>
      <c r="R113" s="245"/>
      <c r="S113" s="256"/>
      <c r="T113" s="257"/>
      <c r="U113" s="473"/>
      <c r="V113" s="474"/>
      <c r="W113" s="205"/>
      <c r="X113" s="205"/>
      <c r="Y113" s="251"/>
      <c r="Z113" s="205"/>
      <c r="AA113" s="244"/>
      <c r="AB113" s="244"/>
      <c r="AC113" s="246"/>
      <c r="AD113" s="247"/>
      <c r="AE113" s="247"/>
      <c r="AF113" s="247"/>
      <c r="AG113" s="444"/>
    </row>
    <row r="114" spans="2:33" ht="15" customHeight="1" x14ac:dyDescent="0.55000000000000004">
      <c r="B114" s="7"/>
      <c r="C114" s="470" t="s">
        <v>181</v>
      </c>
      <c r="D114" s="337"/>
      <c r="E114" s="337"/>
      <c r="F114" s="338"/>
      <c r="G114" s="234"/>
      <c r="H114" s="235"/>
      <c r="I114" s="235"/>
      <c r="J114" s="235"/>
      <c r="K114" s="235"/>
      <c r="L114" s="235"/>
      <c r="M114" s="235"/>
      <c r="N114" s="235"/>
      <c r="O114" s="236"/>
      <c r="P114" s="240"/>
      <c r="Q114" s="241"/>
      <c r="R114" s="242"/>
      <c r="S114" s="254" t="str">
        <f>IF(AA116&lt;&gt;"",IF(Y116&lt;&gt;"",IF(AA114&lt;&gt;"",IF(Y114&lt;&gt;"",IF(COUNTIF(AA116,""),0,IF(COUNTIF(AA114,""),0,IF(INDEX(List!$B$2:$C$13,MATCH('ABE・SDGs FY2021'!Y116,List!$B$2:$B$13,0),2)=12,IF(INDEX(List!$B$2:$C$13,MATCH('ABE・SDGs FY2021'!Y114,List!$B$2:$B$13,0),2)=1,AA116-AA114+1,IF(INDEX(List!$B$2:$C$13,MATCH('ABE・SDGs FY2021'!Y116,List!$B$2:$B$13,0),2)&gt;=(INDEX(List!$B$2:$C$13,MATCH('ABE・SDGs FY2021'!Y114,List!$B$2:$B$13,0),2)-1),AA116-AA114,AA116-AA114-1)),IF(INDEX(List!$B$2:$C$13,MATCH('ABE・SDGs FY2021'!Y116,List!$B$2:$B$13,0),2)&gt;=(INDEX(List!$B$2:$C$13,MATCH('ABE・SDGs FY2021'!Y114,List!$B$2:$B$13,0),2)-1),AA116-AA114,AA116-AA114-1))))+IF(IF(COUNTIF(INDEX(List!$B$2:$C$13,MATCH('ABE・SDGs FY2021'!Y116,List!$B$2:$B$13,0),2),""),0,IF(COUNTIF(INDEX(List!$B$2:$C$13,MATCH('ABE・SDGs FY2021'!Y114,List!$B$2:$B$13,0),2),""),0,IF(INDEX(List!$B$2:$C$13,MATCH('ABE・SDGs FY2021'!Y116,List!$B$2:$B$13,0),2)=12,IF(INDEX(List!$B$2:$C$13,MATCH('ABE・SDGs FY2021'!Y114,List!$B$2:$B$13,0),2)=1,0,IF(INDEX(List!$B$2:$C$13,MATCH('ABE・SDGs FY2021'!Y116,List!$B$2:$B$13,0),2)&gt;=(INDEX(List!$B$2:$C$13,MATCH('ABE・SDGs FY2021'!Y114,List!$B$2:$B$13,0),2)-1),INDEX(List!$B$2:$C$13,MATCH('ABE・SDGs FY2021'!Y116,List!$B$2:$B$13,0),2)-INDEX(List!$B$2:$C$13,MATCH('ABE・SDGs FY2021'!Y114,List!$B$2:$B$13,0),2)+1,12-INDEX(List!$B$2:$C$13,MATCH('ABE・SDGs FY2021'!Y114,List!$B$2:$B$13,0),2)+INDEX(List!$B$2:$C$13,MATCH('ABE・SDGs FY2021'!Y116,List!$B$2:$B$13,0),2)+1)),IF(INDEX(List!$B$2:$C$13,MATCH('ABE・SDGs FY2021'!Y116,List!$B$2:$B$13,0),2)&gt;=(INDEX(List!$B$2:$C$13,MATCH('ABE・SDGs FY2021'!Y114,List!$B$2:$B$13,0),2)-1),INDEX(List!$B$2:$C$13,MATCH('ABE・SDGs FY2021'!Y116,List!$B$2:$B$13,0),2)-INDEX(List!$B$2:$C$13,MATCH('ABE・SDGs FY2021'!Y114,List!$B$2:$B$13,0),2)+1,12-INDEX(List!$B$2:$C$13,MATCH('ABE・SDGs FY2021'!Y114,List!$B$2:$B$13,0),2)+INDEX(List!$B$2:$C$13,MATCH('ABE・SDGs FY2021'!Y116,List!$B$2:$B$13,0),2)+1))))&gt;5,1,0),""),""),""),"")</f>
        <v/>
      </c>
      <c r="T114" s="255"/>
      <c r="U114" s="475" t="str">
        <f>IF(AA116&lt;&gt;"",IF(Y116&lt;&gt;"",IF(AA114&lt;&gt;"",IF(Y114&lt;&gt;"",IF(S114=1," year"," years"),""),""),""),"")</f>
        <v/>
      </c>
      <c r="V114" s="476"/>
      <c r="W114" s="460" t="s">
        <v>98</v>
      </c>
      <c r="X114" s="460"/>
      <c r="Y114" s="250"/>
      <c r="Z114" s="203" t="s">
        <v>18</v>
      </c>
      <c r="AA114" s="241"/>
      <c r="AB114" s="241"/>
      <c r="AC114" s="252"/>
      <c r="AD114" s="252"/>
      <c r="AE114" s="252"/>
      <c r="AF114" s="252"/>
      <c r="AG114" s="253"/>
    </row>
    <row r="115" spans="2:33" ht="15" customHeight="1" x14ac:dyDescent="0.55000000000000004">
      <c r="B115" s="7"/>
      <c r="C115" s="471"/>
      <c r="D115" s="241"/>
      <c r="E115" s="241"/>
      <c r="F115" s="242"/>
      <c r="G115" s="237"/>
      <c r="H115" s="238"/>
      <c r="I115" s="238"/>
      <c r="J115" s="238"/>
      <c r="K115" s="238"/>
      <c r="L115" s="238"/>
      <c r="M115" s="238"/>
      <c r="N115" s="238"/>
      <c r="O115" s="239"/>
      <c r="P115" s="240"/>
      <c r="Q115" s="241"/>
      <c r="R115" s="242"/>
      <c r="S115" s="256"/>
      <c r="T115" s="257"/>
      <c r="U115" s="473"/>
      <c r="V115" s="474"/>
      <c r="W115" s="201"/>
      <c r="X115" s="201"/>
      <c r="Y115" s="251"/>
      <c r="Z115" s="205"/>
      <c r="AA115" s="244"/>
      <c r="AB115" s="244"/>
      <c r="AC115" s="252"/>
      <c r="AD115" s="252"/>
      <c r="AE115" s="252"/>
      <c r="AF115" s="252"/>
      <c r="AG115" s="253"/>
    </row>
    <row r="116" spans="2:33" ht="15" customHeight="1" x14ac:dyDescent="0.55000000000000004">
      <c r="B116" s="7"/>
      <c r="C116" s="471"/>
      <c r="D116" s="241"/>
      <c r="E116" s="241"/>
      <c r="F116" s="242"/>
      <c r="G116" s="246"/>
      <c r="H116" s="247"/>
      <c r="I116" s="247"/>
      <c r="J116" s="247"/>
      <c r="K116" s="247"/>
      <c r="L116" s="247"/>
      <c r="M116" s="247"/>
      <c r="N116" s="247"/>
      <c r="O116" s="248"/>
      <c r="P116" s="240"/>
      <c r="Q116" s="241"/>
      <c r="R116" s="242"/>
      <c r="S116" s="256"/>
      <c r="T116" s="257"/>
      <c r="U116" s="473"/>
      <c r="V116" s="474"/>
      <c r="W116" s="203" t="s">
        <v>99</v>
      </c>
      <c r="X116" s="203"/>
      <c r="Y116" s="250"/>
      <c r="Z116" s="203" t="s">
        <v>18</v>
      </c>
      <c r="AA116" s="241"/>
      <c r="AB116" s="241"/>
      <c r="AC116" s="252"/>
      <c r="AD116" s="252"/>
      <c r="AE116" s="252"/>
      <c r="AF116" s="252"/>
      <c r="AG116" s="253"/>
    </row>
    <row r="117" spans="2:33" ht="15" customHeight="1" x14ac:dyDescent="0.55000000000000004">
      <c r="B117" s="7"/>
      <c r="C117" s="472"/>
      <c r="D117" s="244"/>
      <c r="E117" s="244"/>
      <c r="F117" s="245"/>
      <c r="G117" s="237"/>
      <c r="H117" s="238"/>
      <c r="I117" s="238"/>
      <c r="J117" s="238"/>
      <c r="K117" s="238"/>
      <c r="L117" s="238"/>
      <c r="M117" s="238"/>
      <c r="N117" s="238"/>
      <c r="O117" s="239"/>
      <c r="P117" s="243"/>
      <c r="Q117" s="244"/>
      <c r="R117" s="245"/>
      <c r="S117" s="442"/>
      <c r="T117" s="443"/>
      <c r="U117" s="477"/>
      <c r="V117" s="478"/>
      <c r="W117" s="205"/>
      <c r="X117" s="205"/>
      <c r="Y117" s="251"/>
      <c r="Z117" s="205"/>
      <c r="AA117" s="244"/>
      <c r="AB117" s="244"/>
      <c r="AC117" s="252"/>
      <c r="AD117" s="252"/>
      <c r="AE117" s="252"/>
      <c r="AF117" s="252"/>
      <c r="AG117" s="253"/>
    </row>
    <row r="118" spans="2:33" ht="15" customHeight="1" x14ac:dyDescent="0.55000000000000004">
      <c r="B118" s="7"/>
      <c r="C118" s="470" t="s">
        <v>56</v>
      </c>
      <c r="D118" s="337"/>
      <c r="E118" s="337"/>
      <c r="F118" s="338"/>
      <c r="G118" s="234"/>
      <c r="H118" s="235"/>
      <c r="I118" s="235"/>
      <c r="J118" s="235"/>
      <c r="K118" s="235"/>
      <c r="L118" s="235"/>
      <c r="M118" s="235"/>
      <c r="N118" s="235"/>
      <c r="O118" s="236"/>
      <c r="P118" s="240"/>
      <c r="Q118" s="241"/>
      <c r="R118" s="242"/>
      <c r="S118" s="256" t="str">
        <f>IF(AA120&lt;&gt;"",IF(Y120&lt;&gt;"",IF(AA118&lt;&gt;"",IF(Y118&lt;&gt;"",IF(COUNTIF(AA120,""),0,IF(COUNTIF(AA118,""),0,IF(INDEX(List!$B$2:$C$13,MATCH('ABE・SDGs FY2021'!Y120,List!$B$2:$B$13,0),2)=12,IF(INDEX(List!$B$2:$C$13,MATCH('ABE・SDGs FY2021'!Y118,List!$B$2:$B$13,0),2)=1,AA120-AA118+1,IF(INDEX(List!$B$2:$C$13,MATCH('ABE・SDGs FY2021'!Y120,List!$B$2:$B$13,0),2)&gt;=(INDEX(List!$B$2:$C$13,MATCH('ABE・SDGs FY2021'!Y118,List!$B$2:$B$13,0),2)-1),AA120-AA118,AA120-AA118-1)),IF(INDEX(List!$B$2:$C$13,MATCH('ABE・SDGs FY2021'!Y120,List!$B$2:$B$13,0),2)&gt;=(INDEX(List!$B$2:$C$13,MATCH('ABE・SDGs FY2021'!Y118,List!$B$2:$B$13,0),2)-1),AA120-AA118,AA120-AA118-1))))+IF(IF(COUNTIF(INDEX(List!$B$2:$C$13,MATCH('ABE・SDGs FY2021'!Y120,List!$B$2:$B$13,0),2),""),0,IF(COUNTIF(INDEX(List!$B$2:$C$13,MATCH('ABE・SDGs FY2021'!Y118,List!$B$2:$B$13,0),2),""),0,IF(INDEX(List!$B$2:$C$13,MATCH('ABE・SDGs FY2021'!Y120,List!$B$2:$B$13,0),2)=12,IF(INDEX(List!$B$2:$C$13,MATCH('ABE・SDGs FY2021'!Y118,List!$B$2:$B$13,0),2)=1,0,IF(INDEX(List!$B$2:$C$13,MATCH('ABE・SDGs FY2021'!Y120,List!$B$2:$B$13,0),2)&gt;=(INDEX(List!$B$2:$C$13,MATCH('ABE・SDGs FY2021'!Y118,List!$B$2:$B$13,0),2)-1),INDEX(List!$B$2:$C$13,MATCH('ABE・SDGs FY2021'!Y120,List!$B$2:$B$13,0),2)-INDEX(List!$B$2:$C$13,MATCH('ABE・SDGs FY2021'!Y118,List!$B$2:$B$13,0),2)+1,12-INDEX(List!$B$2:$C$13,MATCH('ABE・SDGs FY2021'!Y118,List!$B$2:$B$13,0),2)+INDEX(List!$B$2:$C$13,MATCH('ABE・SDGs FY2021'!Y120,List!$B$2:$B$13,0),2)+1)),IF(INDEX(List!$B$2:$C$13,MATCH('ABE・SDGs FY2021'!Y120,List!$B$2:$B$13,0),2)&gt;=(INDEX(List!$B$2:$C$13,MATCH('ABE・SDGs FY2021'!Y118,List!$B$2:$B$13,0),2)-1),INDEX(List!$B$2:$C$13,MATCH('ABE・SDGs FY2021'!Y120,List!$B$2:$B$13,0),2)-INDEX(List!$B$2:$C$13,MATCH('ABE・SDGs FY2021'!Y118,List!$B$2:$B$13,0),2)+1,12-INDEX(List!$B$2:$C$13,MATCH('ABE・SDGs FY2021'!Y118,List!$B$2:$B$13,0),2)+INDEX(List!$B$2:$C$13,MATCH('ABE・SDGs FY2021'!Y120,List!$B$2:$B$13,0),2)+1))))&gt;5,1,0),""),""),""),"")</f>
        <v/>
      </c>
      <c r="T118" s="257"/>
      <c r="U118" s="473" t="str">
        <f>IF(AA120&lt;&gt;"",IF(Y120&lt;&gt;"",IF(AA118&lt;&gt;"",IF(Y118&lt;&gt;"",IF(S118=1," year"," years"),""),""),""),"")</f>
        <v/>
      </c>
      <c r="V118" s="474"/>
      <c r="W118" s="460" t="s">
        <v>98</v>
      </c>
      <c r="X118" s="460"/>
      <c r="Y118" s="250"/>
      <c r="Z118" s="203" t="s">
        <v>18</v>
      </c>
      <c r="AA118" s="241"/>
      <c r="AB118" s="241"/>
      <c r="AC118" s="252"/>
      <c r="AD118" s="252"/>
      <c r="AE118" s="252"/>
      <c r="AF118" s="252"/>
      <c r="AG118" s="253"/>
    </row>
    <row r="119" spans="2:33" ht="15" customHeight="1" x14ac:dyDescent="0.55000000000000004">
      <c r="B119" s="7"/>
      <c r="C119" s="471"/>
      <c r="D119" s="241"/>
      <c r="E119" s="241"/>
      <c r="F119" s="242"/>
      <c r="G119" s="237"/>
      <c r="H119" s="238"/>
      <c r="I119" s="238"/>
      <c r="J119" s="238"/>
      <c r="K119" s="238"/>
      <c r="L119" s="238"/>
      <c r="M119" s="238"/>
      <c r="N119" s="238"/>
      <c r="O119" s="239"/>
      <c r="P119" s="240"/>
      <c r="Q119" s="241"/>
      <c r="R119" s="242"/>
      <c r="S119" s="256"/>
      <c r="T119" s="257"/>
      <c r="U119" s="473"/>
      <c r="V119" s="474"/>
      <c r="W119" s="201"/>
      <c r="X119" s="201"/>
      <c r="Y119" s="251"/>
      <c r="Z119" s="205"/>
      <c r="AA119" s="244"/>
      <c r="AB119" s="244"/>
      <c r="AC119" s="252"/>
      <c r="AD119" s="252"/>
      <c r="AE119" s="252"/>
      <c r="AF119" s="252"/>
      <c r="AG119" s="253"/>
    </row>
    <row r="120" spans="2:33" ht="15" customHeight="1" x14ac:dyDescent="0.55000000000000004">
      <c r="B120" s="7"/>
      <c r="C120" s="471"/>
      <c r="D120" s="241"/>
      <c r="E120" s="241"/>
      <c r="F120" s="242"/>
      <c r="G120" s="246"/>
      <c r="H120" s="247"/>
      <c r="I120" s="247"/>
      <c r="J120" s="247"/>
      <c r="K120" s="247"/>
      <c r="L120" s="247"/>
      <c r="M120" s="247"/>
      <c r="N120" s="247"/>
      <c r="O120" s="248"/>
      <c r="P120" s="240"/>
      <c r="Q120" s="241"/>
      <c r="R120" s="242"/>
      <c r="S120" s="256"/>
      <c r="T120" s="257"/>
      <c r="U120" s="473"/>
      <c r="V120" s="474"/>
      <c r="W120" s="203" t="s">
        <v>99</v>
      </c>
      <c r="X120" s="203"/>
      <c r="Y120" s="250"/>
      <c r="Z120" s="203" t="s">
        <v>18</v>
      </c>
      <c r="AA120" s="241"/>
      <c r="AB120" s="241"/>
      <c r="AC120" s="252"/>
      <c r="AD120" s="252"/>
      <c r="AE120" s="252"/>
      <c r="AF120" s="252"/>
      <c r="AG120" s="253"/>
    </row>
    <row r="121" spans="2:33" ht="15" customHeight="1" x14ac:dyDescent="0.55000000000000004">
      <c r="B121" s="7"/>
      <c r="C121" s="472"/>
      <c r="D121" s="244"/>
      <c r="E121" s="244"/>
      <c r="F121" s="245"/>
      <c r="G121" s="237"/>
      <c r="H121" s="238"/>
      <c r="I121" s="238"/>
      <c r="J121" s="238"/>
      <c r="K121" s="238"/>
      <c r="L121" s="238"/>
      <c r="M121" s="238"/>
      <c r="N121" s="238"/>
      <c r="O121" s="239"/>
      <c r="P121" s="243"/>
      <c r="Q121" s="244"/>
      <c r="R121" s="245"/>
      <c r="S121" s="256"/>
      <c r="T121" s="257"/>
      <c r="U121" s="473"/>
      <c r="V121" s="474"/>
      <c r="W121" s="205"/>
      <c r="X121" s="205"/>
      <c r="Y121" s="251"/>
      <c r="Z121" s="205"/>
      <c r="AA121" s="244"/>
      <c r="AB121" s="244"/>
      <c r="AC121" s="252"/>
      <c r="AD121" s="252"/>
      <c r="AE121" s="252"/>
      <c r="AF121" s="252"/>
      <c r="AG121" s="253"/>
    </row>
    <row r="122" spans="2:33" ht="15" customHeight="1" x14ac:dyDescent="0.55000000000000004">
      <c r="B122" s="7"/>
      <c r="C122" s="470" t="s">
        <v>202</v>
      </c>
      <c r="D122" s="337"/>
      <c r="E122" s="337"/>
      <c r="F122" s="338"/>
      <c r="G122" s="234"/>
      <c r="H122" s="235"/>
      <c r="I122" s="235"/>
      <c r="J122" s="235"/>
      <c r="K122" s="235"/>
      <c r="L122" s="235"/>
      <c r="M122" s="235"/>
      <c r="N122" s="235"/>
      <c r="O122" s="236"/>
      <c r="P122" s="240"/>
      <c r="Q122" s="241"/>
      <c r="R122" s="242"/>
      <c r="S122" s="254" t="str">
        <f>IF(AA124&lt;&gt;"",IF(Y124&lt;&gt;"",IF(AA122&lt;&gt;"",IF(Y122&lt;&gt;"",IF(COUNTIF(AA124,""),0,IF(COUNTIF(AA122,""),0,IF(INDEX(List!$B$2:$C$13,MATCH('ABE・SDGs FY2021'!Y124,List!$B$2:$B$13,0),2)=12,IF(INDEX(List!$B$2:$C$13,MATCH('ABE・SDGs FY2021'!Y122,List!$B$2:$B$13,0),2)=1,AA124-AA122+1,IF(INDEX(List!$B$2:$C$13,MATCH('ABE・SDGs FY2021'!Y124,List!$B$2:$B$13,0),2)&gt;=(INDEX(List!$B$2:$C$13,MATCH('ABE・SDGs FY2021'!Y122,List!$B$2:$B$13,0),2)-1),AA124-AA122,AA124-AA122-1)),IF(INDEX(List!$B$2:$C$13,MATCH('ABE・SDGs FY2021'!Y124,List!$B$2:$B$13,0),2)&gt;=(INDEX(List!$B$2:$C$13,MATCH('ABE・SDGs FY2021'!Y122,List!$B$2:$B$13,0),2)-1),AA124-AA122,AA124-AA122-1))))+IF(IF(COUNTIF(INDEX(List!$B$2:$C$13,MATCH('ABE・SDGs FY2021'!Y124,List!$B$2:$B$13,0),2),""),0,IF(COUNTIF(INDEX(List!$B$2:$C$13,MATCH('ABE・SDGs FY2021'!Y122,List!$B$2:$B$13,0),2),""),0,IF(INDEX(List!$B$2:$C$13,MATCH('ABE・SDGs FY2021'!Y124,List!$B$2:$B$13,0),2)=12,IF(INDEX(List!$B$2:$C$13,MATCH('ABE・SDGs FY2021'!Y122,List!$B$2:$B$13,0),2)=1,0,IF(INDEX(List!$B$2:$C$13,MATCH('ABE・SDGs FY2021'!Y124,List!$B$2:$B$13,0),2)&gt;=(INDEX(List!$B$2:$C$13,MATCH('ABE・SDGs FY2021'!Y122,List!$B$2:$B$13,0),2)-1),INDEX(List!$B$2:$C$13,MATCH('ABE・SDGs FY2021'!Y124,List!$B$2:$B$13,0),2)-INDEX(List!$B$2:$C$13,MATCH('ABE・SDGs FY2021'!Y122,List!$B$2:$B$13,0),2)+1,12-INDEX(List!$B$2:$C$13,MATCH('ABE・SDGs FY2021'!Y122,List!$B$2:$B$13,0),2)+INDEX(List!$B$2:$C$13,MATCH('ABE・SDGs FY2021'!Y124,List!$B$2:$B$13,0),2)+1)),IF(INDEX(List!$B$2:$C$13,MATCH('ABE・SDGs FY2021'!Y124,List!$B$2:$B$13,0),2)&gt;=(INDEX(List!$B$2:$C$13,MATCH('ABE・SDGs FY2021'!Y122,List!$B$2:$B$13,0),2)-1),INDEX(List!$B$2:$C$13,MATCH('ABE・SDGs FY2021'!Y124,List!$B$2:$B$13,0),2)-INDEX(List!$B$2:$C$13,MATCH('ABE・SDGs FY2021'!Y122,List!$B$2:$B$13,0),2)+1,12-INDEX(List!$B$2:$C$13,MATCH('ABE・SDGs FY2021'!Y122,List!$B$2:$B$13,0),2)+INDEX(List!$B$2:$C$13,MATCH('ABE・SDGs FY2021'!Y124,List!$B$2:$B$13,0),2)+1))))&gt;5,1,0),""),""),""),"")</f>
        <v/>
      </c>
      <c r="T122" s="255"/>
      <c r="U122" s="475" t="str">
        <f>IF(AA124&lt;&gt;"",IF(Y124&lt;&gt;"",IF(AA122&lt;&gt;"",IF(Y122&lt;&gt;"",IF(S122=1," year"," years"),""),""),""),"")</f>
        <v/>
      </c>
      <c r="V122" s="476"/>
      <c r="W122" s="460" t="s">
        <v>98</v>
      </c>
      <c r="X122" s="460"/>
      <c r="Y122" s="250"/>
      <c r="Z122" s="203" t="s">
        <v>18</v>
      </c>
      <c r="AA122" s="337"/>
      <c r="AB122" s="338"/>
      <c r="AC122" s="252"/>
      <c r="AD122" s="252"/>
      <c r="AE122" s="252"/>
      <c r="AF122" s="252"/>
      <c r="AG122" s="253"/>
    </row>
    <row r="123" spans="2:33" ht="15" customHeight="1" x14ac:dyDescent="0.55000000000000004">
      <c r="B123" s="7"/>
      <c r="C123" s="471"/>
      <c r="D123" s="241"/>
      <c r="E123" s="241"/>
      <c r="F123" s="242"/>
      <c r="G123" s="237"/>
      <c r="H123" s="238"/>
      <c r="I123" s="238"/>
      <c r="J123" s="238"/>
      <c r="K123" s="238"/>
      <c r="L123" s="238"/>
      <c r="M123" s="238"/>
      <c r="N123" s="238"/>
      <c r="O123" s="239"/>
      <c r="P123" s="240"/>
      <c r="Q123" s="241"/>
      <c r="R123" s="242"/>
      <c r="S123" s="256"/>
      <c r="T123" s="257"/>
      <c r="U123" s="473"/>
      <c r="V123" s="474"/>
      <c r="W123" s="201"/>
      <c r="X123" s="201"/>
      <c r="Y123" s="251"/>
      <c r="Z123" s="205"/>
      <c r="AA123" s="244"/>
      <c r="AB123" s="245"/>
      <c r="AC123" s="252"/>
      <c r="AD123" s="252"/>
      <c r="AE123" s="252"/>
      <c r="AF123" s="252"/>
      <c r="AG123" s="253"/>
    </row>
    <row r="124" spans="2:33" ht="15" customHeight="1" x14ac:dyDescent="0.55000000000000004">
      <c r="B124" s="7"/>
      <c r="C124" s="471"/>
      <c r="D124" s="241"/>
      <c r="E124" s="241"/>
      <c r="F124" s="242"/>
      <c r="G124" s="246"/>
      <c r="H124" s="247"/>
      <c r="I124" s="247"/>
      <c r="J124" s="247"/>
      <c r="K124" s="247"/>
      <c r="L124" s="247"/>
      <c r="M124" s="247"/>
      <c r="N124" s="247"/>
      <c r="O124" s="248"/>
      <c r="P124" s="240"/>
      <c r="Q124" s="241"/>
      <c r="R124" s="242"/>
      <c r="S124" s="256"/>
      <c r="T124" s="257"/>
      <c r="U124" s="473"/>
      <c r="V124" s="474"/>
      <c r="W124" s="203" t="s">
        <v>99</v>
      </c>
      <c r="X124" s="203"/>
      <c r="Y124" s="250"/>
      <c r="Z124" s="203" t="s">
        <v>18</v>
      </c>
      <c r="AA124" s="241"/>
      <c r="AB124" s="241"/>
      <c r="AC124" s="252"/>
      <c r="AD124" s="252"/>
      <c r="AE124" s="252"/>
      <c r="AF124" s="252"/>
      <c r="AG124" s="253"/>
    </row>
    <row r="125" spans="2:33" ht="15" customHeight="1" x14ac:dyDescent="0.55000000000000004">
      <c r="B125" s="7"/>
      <c r="C125" s="472"/>
      <c r="D125" s="244"/>
      <c r="E125" s="244"/>
      <c r="F125" s="245"/>
      <c r="G125" s="237"/>
      <c r="H125" s="238"/>
      <c r="I125" s="238"/>
      <c r="J125" s="238"/>
      <c r="K125" s="238"/>
      <c r="L125" s="238"/>
      <c r="M125" s="238"/>
      <c r="N125" s="238"/>
      <c r="O125" s="239"/>
      <c r="P125" s="243"/>
      <c r="Q125" s="244"/>
      <c r="R125" s="245"/>
      <c r="S125" s="442"/>
      <c r="T125" s="443"/>
      <c r="U125" s="477"/>
      <c r="V125" s="478"/>
      <c r="W125" s="205"/>
      <c r="X125" s="205"/>
      <c r="Y125" s="251"/>
      <c r="Z125" s="205"/>
      <c r="AA125" s="244"/>
      <c r="AB125" s="244"/>
      <c r="AC125" s="252"/>
      <c r="AD125" s="252"/>
      <c r="AE125" s="252"/>
      <c r="AF125" s="252"/>
      <c r="AG125" s="253"/>
    </row>
    <row r="126" spans="2:33" ht="15" customHeight="1" x14ac:dyDescent="0.55000000000000004">
      <c r="B126" s="7"/>
      <c r="C126" s="470"/>
      <c r="D126" s="337"/>
      <c r="E126" s="337"/>
      <c r="F126" s="338"/>
      <c r="G126" s="234"/>
      <c r="H126" s="235"/>
      <c r="I126" s="235"/>
      <c r="J126" s="235"/>
      <c r="K126" s="235"/>
      <c r="L126" s="235"/>
      <c r="M126" s="235"/>
      <c r="N126" s="235"/>
      <c r="O126" s="236"/>
      <c r="P126" s="240"/>
      <c r="Q126" s="241"/>
      <c r="R126" s="242"/>
      <c r="S126" s="256" t="str">
        <f>IF(AA128&lt;&gt;"",IF(Y128&lt;&gt;"",IF(AA126&lt;&gt;"",IF(Y126&lt;&gt;"",IF(COUNTIF(AA128,""),0,IF(COUNTIF(AA126,""),0,IF(INDEX(List!$B$2:$C$13,MATCH('ABE・SDGs FY2021'!Y128,List!$B$2:$B$13,0),2)=12,IF(INDEX(List!$B$2:$C$13,MATCH('ABE・SDGs FY2021'!Y126,List!$B$2:$B$13,0),2)=1,AA128-AA126+1,IF(INDEX(List!$B$2:$C$13,MATCH('ABE・SDGs FY2021'!Y128,List!$B$2:$B$13,0),2)&gt;=(INDEX(List!$B$2:$C$13,MATCH('ABE・SDGs FY2021'!Y126,List!$B$2:$B$13,0),2)-1),AA128-AA126,AA128-AA126-1)),IF(INDEX(List!$B$2:$C$13,MATCH('ABE・SDGs FY2021'!Y128,List!$B$2:$B$13,0),2)&gt;=(INDEX(List!$B$2:$C$13,MATCH('ABE・SDGs FY2021'!Y126,List!$B$2:$B$13,0),2)-1),AA128-AA126,AA128-AA126-1))))+IF(IF(COUNTIF(INDEX(List!$B$2:$C$13,MATCH('ABE・SDGs FY2021'!Y128,List!$B$2:$B$13,0),2),""),0,IF(COUNTIF(INDEX(List!$B$2:$C$13,MATCH('ABE・SDGs FY2021'!Y126,List!$B$2:$B$13,0),2),""),0,IF(INDEX(List!$B$2:$C$13,MATCH('ABE・SDGs FY2021'!Y128,List!$B$2:$B$13,0),2)=12,IF(INDEX(List!$B$2:$C$13,MATCH('ABE・SDGs FY2021'!Y126,List!$B$2:$B$13,0),2)=1,0,IF(INDEX(List!$B$2:$C$13,MATCH('ABE・SDGs FY2021'!Y128,List!$B$2:$B$13,0),2)&gt;=(INDEX(List!$B$2:$C$13,MATCH('ABE・SDGs FY2021'!Y126,List!$B$2:$B$13,0),2)-1),INDEX(List!$B$2:$C$13,MATCH('ABE・SDGs FY2021'!Y128,List!$B$2:$B$13,0),2)-INDEX(List!$B$2:$C$13,MATCH('ABE・SDGs FY2021'!Y126,List!$B$2:$B$13,0),2)+1,12-INDEX(List!$B$2:$C$13,MATCH('ABE・SDGs FY2021'!Y126,List!$B$2:$B$13,0),2)+INDEX(List!$B$2:$C$13,MATCH('ABE・SDGs FY2021'!Y128,List!$B$2:$B$13,0),2)+1)),IF(INDEX(List!$B$2:$C$13,MATCH('ABE・SDGs FY2021'!Y128,List!$B$2:$B$13,0),2)&gt;=(INDEX(List!$B$2:$C$13,MATCH('ABE・SDGs FY2021'!Y126,List!$B$2:$B$13,0),2)-1),INDEX(List!$B$2:$C$13,MATCH('ABE・SDGs FY2021'!Y128,List!$B$2:$B$13,0),2)-INDEX(List!$B$2:$C$13,MATCH('ABE・SDGs FY2021'!Y126,List!$B$2:$B$13,0),2)+1,12-INDEX(List!$B$2:$C$13,MATCH('ABE・SDGs FY2021'!Y126,List!$B$2:$B$13,0),2)+INDEX(List!$B$2:$C$13,MATCH('ABE・SDGs FY2021'!Y128,List!$B$2:$B$13,0),2)+1))))&gt;5,1,0),""),""),""),"")</f>
        <v/>
      </c>
      <c r="T126" s="257"/>
      <c r="U126" s="473" t="str">
        <f>IF(AA128&lt;&gt;"",IF(Y128&lt;&gt;"",IF(AA126&lt;&gt;"",IF(Y126&lt;&gt;"",IF(S126=1," year"," years"),""),""),""),"")</f>
        <v/>
      </c>
      <c r="V126" s="474"/>
      <c r="W126" s="460" t="s">
        <v>98</v>
      </c>
      <c r="X126" s="460"/>
      <c r="Y126" s="250"/>
      <c r="Z126" s="203" t="s">
        <v>18</v>
      </c>
      <c r="AA126" s="241"/>
      <c r="AB126" s="241"/>
      <c r="AC126" s="252"/>
      <c r="AD126" s="252"/>
      <c r="AE126" s="252"/>
      <c r="AF126" s="252"/>
      <c r="AG126" s="253"/>
    </row>
    <row r="127" spans="2:33" ht="15" customHeight="1" x14ac:dyDescent="0.55000000000000004">
      <c r="B127" s="7"/>
      <c r="C127" s="471"/>
      <c r="D127" s="241"/>
      <c r="E127" s="241"/>
      <c r="F127" s="242"/>
      <c r="G127" s="237"/>
      <c r="H127" s="238"/>
      <c r="I127" s="238"/>
      <c r="J127" s="238"/>
      <c r="K127" s="238"/>
      <c r="L127" s="238"/>
      <c r="M127" s="238"/>
      <c r="N127" s="238"/>
      <c r="O127" s="239"/>
      <c r="P127" s="240"/>
      <c r="Q127" s="241"/>
      <c r="R127" s="242"/>
      <c r="S127" s="256"/>
      <c r="T127" s="257"/>
      <c r="U127" s="473"/>
      <c r="V127" s="474"/>
      <c r="W127" s="201"/>
      <c r="X127" s="201"/>
      <c r="Y127" s="251"/>
      <c r="Z127" s="205"/>
      <c r="AA127" s="244"/>
      <c r="AB127" s="244"/>
      <c r="AC127" s="252"/>
      <c r="AD127" s="252"/>
      <c r="AE127" s="252"/>
      <c r="AF127" s="252"/>
      <c r="AG127" s="253"/>
    </row>
    <row r="128" spans="2:33" ht="15" customHeight="1" x14ac:dyDescent="0.55000000000000004">
      <c r="B128" s="7"/>
      <c r="C128" s="471"/>
      <c r="D128" s="241"/>
      <c r="E128" s="241"/>
      <c r="F128" s="242"/>
      <c r="G128" s="246"/>
      <c r="H128" s="247"/>
      <c r="I128" s="247"/>
      <c r="J128" s="247"/>
      <c r="K128" s="247"/>
      <c r="L128" s="247"/>
      <c r="M128" s="247"/>
      <c r="N128" s="247"/>
      <c r="O128" s="248"/>
      <c r="P128" s="240"/>
      <c r="Q128" s="241"/>
      <c r="R128" s="242"/>
      <c r="S128" s="256"/>
      <c r="T128" s="257"/>
      <c r="U128" s="473"/>
      <c r="V128" s="474"/>
      <c r="W128" s="203" t="s">
        <v>99</v>
      </c>
      <c r="X128" s="203"/>
      <c r="Y128" s="250"/>
      <c r="Z128" s="203" t="s">
        <v>18</v>
      </c>
      <c r="AA128" s="241"/>
      <c r="AB128" s="241"/>
      <c r="AC128" s="252"/>
      <c r="AD128" s="252"/>
      <c r="AE128" s="252"/>
      <c r="AF128" s="252"/>
      <c r="AG128" s="253"/>
    </row>
    <row r="129" spans="2:33" ht="15" customHeight="1" x14ac:dyDescent="0.55000000000000004">
      <c r="B129" s="7"/>
      <c r="C129" s="472"/>
      <c r="D129" s="244"/>
      <c r="E129" s="244"/>
      <c r="F129" s="245"/>
      <c r="G129" s="237"/>
      <c r="H129" s="238"/>
      <c r="I129" s="238"/>
      <c r="J129" s="238"/>
      <c r="K129" s="238"/>
      <c r="L129" s="238"/>
      <c r="M129" s="238"/>
      <c r="N129" s="238"/>
      <c r="O129" s="239"/>
      <c r="P129" s="243"/>
      <c r="Q129" s="244"/>
      <c r="R129" s="245"/>
      <c r="S129" s="256"/>
      <c r="T129" s="257"/>
      <c r="U129" s="473"/>
      <c r="V129" s="474"/>
      <c r="W129" s="205"/>
      <c r="X129" s="205"/>
      <c r="Y129" s="251"/>
      <c r="Z129" s="205"/>
      <c r="AA129" s="244"/>
      <c r="AB129" s="244"/>
      <c r="AC129" s="252"/>
      <c r="AD129" s="252"/>
      <c r="AE129" s="252"/>
      <c r="AF129" s="252"/>
      <c r="AG129" s="253"/>
    </row>
    <row r="130" spans="2:33" ht="15" customHeight="1" x14ac:dyDescent="0.55000000000000004">
      <c r="B130" s="7"/>
      <c r="C130" s="470"/>
      <c r="D130" s="337"/>
      <c r="E130" s="337"/>
      <c r="F130" s="338"/>
      <c r="G130" s="234"/>
      <c r="H130" s="235"/>
      <c r="I130" s="235"/>
      <c r="J130" s="235"/>
      <c r="K130" s="235"/>
      <c r="L130" s="235"/>
      <c r="M130" s="235"/>
      <c r="N130" s="235"/>
      <c r="O130" s="236"/>
      <c r="P130" s="240"/>
      <c r="Q130" s="241"/>
      <c r="R130" s="242"/>
      <c r="S130" s="254" t="str">
        <f>IF(AA132&lt;&gt;"",IF(Y132&lt;&gt;"",IF(AA130&lt;&gt;"",IF(Y130&lt;&gt;"",IF(COUNTIF(AA132,""),0,IF(COUNTIF(AA130,""),0,IF(INDEX(List!$B$2:$C$13,MATCH('ABE・SDGs FY2021'!Y132,List!$B$2:$B$13,0),2)=12,IF(INDEX(List!$B$2:$C$13,MATCH('ABE・SDGs FY2021'!Y130,List!$B$2:$B$13,0),2)=1,AA132-AA130+1,IF(INDEX(List!$B$2:$C$13,MATCH('ABE・SDGs FY2021'!Y132,List!$B$2:$B$13,0),2)&gt;=(INDEX(List!$B$2:$C$13,MATCH('ABE・SDGs FY2021'!Y130,List!$B$2:$B$13,0),2)-1),AA132-AA130,AA132-AA130-1)),IF(INDEX(List!$B$2:$C$13,MATCH('ABE・SDGs FY2021'!Y132,List!$B$2:$B$13,0),2)&gt;=(INDEX(List!$B$2:$C$13,MATCH('ABE・SDGs FY2021'!Y130,List!$B$2:$B$13,0),2)-1),AA132-AA130,AA132-AA130-1))))+IF(IF(COUNTIF(INDEX(List!$B$2:$C$13,MATCH('ABE・SDGs FY2021'!Y132,List!$B$2:$B$13,0),2),""),0,IF(COUNTIF(INDEX(List!$B$2:$C$13,MATCH('ABE・SDGs FY2021'!Y130,List!$B$2:$B$13,0),2),""),0,IF(INDEX(List!$B$2:$C$13,MATCH('ABE・SDGs FY2021'!Y132,List!$B$2:$B$13,0),2)=12,IF(INDEX(List!$B$2:$C$13,MATCH('ABE・SDGs FY2021'!Y130,List!$B$2:$B$13,0),2)=1,0,IF(INDEX(List!$B$2:$C$13,MATCH('ABE・SDGs FY2021'!Y132,List!$B$2:$B$13,0),2)&gt;=(INDEX(List!$B$2:$C$13,MATCH('ABE・SDGs FY2021'!Y130,List!$B$2:$B$13,0),2)-1),INDEX(List!$B$2:$C$13,MATCH('ABE・SDGs FY2021'!Y132,List!$B$2:$B$13,0),2)-INDEX(List!$B$2:$C$13,MATCH('ABE・SDGs FY2021'!Y130,List!$B$2:$B$13,0),2)+1,12-INDEX(List!$B$2:$C$13,MATCH('ABE・SDGs FY2021'!Y130,List!$B$2:$B$13,0),2)+INDEX(List!$B$2:$C$13,MATCH('ABE・SDGs FY2021'!Y132,List!$B$2:$B$13,0),2)+1)),IF(INDEX(List!$B$2:$C$13,MATCH('ABE・SDGs FY2021'!Y132,List!$B$2:$B$13,0),2)&gt;=(INDEX(List!$B$2:$C$13,MATCH('ABE・SDGs FY2021'!Y130,List!$B$2:$B$13,0),2)-1),INDEX(List!$B$2:$C$13,MATCH('ABE・SDGs FY2021'!Y132,List!$B$2:$B$13,0),2)-INDEX(List!$B$2:$C$13,MATCH('ABE・SDGs FY2021'!Y130,List!$B$2:$B$13,0),2)+1,12-INDEX(List!$B$2:$C$13,MATCH('ABE・SDGs FY2021'!Y130,List!$B$2:$B$13,0),2)+INDEX(List!$B$2:$C$13,MATCH('ABE・SDGs FY2021'!Y132,List!$B$2:$B$13,0),2)+1))))&gt;5,1,0),""),""),""),"")</f>
        <v/>
      </c>
      <c r="T130" s="255"/>
      <c r="U130" s="475" t="str">
        <f>IF(AA132&lt;&gt;"",IF(Y132&lt;&gt;"",IF(AA130&lt;&gt;"",IF(Y130&lt;&gt;"",IF(S130=1," year"," years"),""),""),""),"")</f>
        <v/>
      </c>
      <c r="V130" s="476"/>
      <c r="W130" s="460" t="s">
        <v>98</v>
      </c>
      <c r="X130" s="460"/>
      <c r="Y130" s="250"/>
      <c r="Z130" s="203" t="s">
        <v>18</v>
      </c>
      <c r="AA130" s="241"/>
      <c r="AB130" s="241"/>
      <c r="AC130" s="252"/>
      <c r="AD130" s="252"/>
      <c r="AE130" s="252"/>
      <c r="AF130" s="252"/>
      <c r="AG130" s="253"/>
    </row>
    <row r="131" spans="2:33" ht="15" customHeight="1" x14ac:dyDescent="0.55000000000000004">
      <c r="B131" s="7"/>
      <c r="C131" s="471"/>
      <c r="D131" s="241"/>
      <c r="E131" s="241"/>
      <c r="F131" s="242"/>
      <c r="G131" s="237"/>
      <c r="H131" s="238"/>
      <c r="I131" s="238"/>
      <c r="J131" s="238"/>
      <c r="K131" s="238"/>
      <c r="L131" s="238"/>
      <c r="M131" s="238"/>
      <c r="N131" s="238"/>
      <c r="O131" s="239"/>
      <c r="P131" s="240"/>
      <c r="Q131" s="241"/>
      <c r="R131" s="242"/>
      <c r="S131" s="256"/>
      <c r="T131" s="257"/>
      <c r="U131" s="473"/>
      <c r="V131" s="474"/>
      <c r="W131" s="201"/>
      <c r="X131" s="201"/>
      <c r="Y131" s="251"/>
      <c r="Z131" s="205"/>
      <c r="AA131" s="244"/>
      <c r="AB131" s="244"/>
      <c r="AC131" s="252"/>
      <c r="AD131" s="252"/>
      <c r="AE131" s="252"/>
      <c r="AF131" s="252"/>
      <c r="AG131" s="253"/>
    </row>
    <row r="132" spans="2:33" ht="15" customHeight="1" x14ac:dyDescent="0.55000000000000004">
      <c r="B132" s="7"/>
      <c r="C132" s="471"/>
      <c r="D132" s="241"/>
      <c r="E132" s="241"/>
      <c r="F132" s="242"/>
      <c r="G132" s="246"/>
      <c r="H132" s="247"/>
      <c r="I132" s="247"/>
      <c r="J132" s="247"/>
      <c r="K132" s="247"/>
      <c r="L132" s="247"/>
      <c r="M132" s="247"/>
      <c r="N132" s="247"/>
      <c r="O132" s="248"/>
      <c r="P132" s="240"/>
      <c r="Q132" s="241"/>
      <c r="R132" s="242"/>
      <c r="S132" s="256"/>
      <c r="T132" s="257"/>
      <c r="U132" s="473"/>
      <c r="V132" s="474"/>
      <c r="W132" s="203" t="s">
        <v>99</v>
      </c>
      <c r="X132" s="203"/>
      <c r="Y132" s="250"/>
      <c r="Z132" s="203" t="s">
        <v>18</v>
      </c>
      <c r="AA132" s="241"/>
      <c r="AB132" s="241"/>
      <c r="AC132" s="252"/>
      <c r="AD132" s="252"/>
      <c r="AE132" s="252"/>
      <c r="AF132" s="252"/>
      <c r="AG132" s="253"/>
    </row>
    <row r="133" spans="2:33" ht="15" customHeight="1" x14ac:dyDescent="0.55000000000000004">
      <c r="B133" s="7"/>
      <c r="C133" s="472"/>
      <c r="D133" s="244"/>
      <c r="E133" s="244"/>
      <c r="F133" s="245"/>
      <c r="G133" s="237"/>
      <c r="H133" s="238"/>
      <c r="I133" s="238"/>
      <c r="J133" s="238"/>
      <c r="K133" s="238"/>
      <c r="L133" s="238"/>
      <c r="M133" s="238"/>
      <c r="N133" s="238"/>
      <c r="O133" s="239"/>
      <c r="P133" s="243"/>
      <c r="Q133" s="244"/>
      <c r="R133" s="245"/>
      <c r="S133" s="442"/>
      <c r="T133" s="443"/>
      <c r="U133" s="477"/>
      <c r="V133" s="478"/>
      <c r="W133" s="205"/>
      <c r="X133" s="205"/>
      <c r="Y133" s="251"/>
      <c r="Z133" s="205"/>
      <c r="AA133" s="244"/>
      <c r="AB133" s="244"/>
      <c r="AC133" s="252"/>
      <c r="AD133" s="252"/>
      <c r="AE133" s="252"/>
      <c r="AF133" s="252"/>
      <c r="AG133" s="253"/>
    </row>
    <row r="134" spans="2:33" ht="15" customHeight="1" x14ac:dyDescent="0.55000000000000004">
      <c r="B134" s="7"/>
      <c r="C134" s="470"/>
      <c r="D134" s="337"/>
      <c r="E134" s="337"/>
      <c r="F134" s="338"/>
      <c r="G134" s="234"/>
      <c r="H134" s="235"/>
      <c r="I134" s="235"/>
      <c r="J134" s="235"/>
      <c r="K134" s="235"/>
      <c r="L134" s="235"/>
      <c r="M134" s="235"/>
      <c r="N134" s="235"/>
      <c r="O134" s="236"/>
      <c r="P134" s="240"/>
      <c r="Q134" s="241"/>
      <c r="R134" s="242"/>
      <c r="S134" s="254" t="str">
        <f>IF(AA136&lt;&gt;"",IF(Y136&lt;&gt;"",IF(AA134&lt;&gt;"",IF(Y134&lt;&gt;"",IF(COUNTIF(AA136,""),0,IF(COUNTIF(AA134,""),0,IF(INDEX(List!$B$2:$C$13,MATCH('ABE・SDGs FY2021'!Y136,List!$B$2:$B$13,0),2)=12,IF(INDEX(List!$B$2:$C$13,MATCH('ABE・SDGs FY2021'!Y134,List!$B$2:$B$13,0),2)=1,AA136-AA134+1,IF(INDEX(List!$B$2:$C$13,MATCH('ABE・SDGs FY2021'!Y136,List!$B$2:$B$13,0),2)&gt;=(INDEX(List!$B$2:$C$13,MATCH('ABE・SDGs FY2021'!Y134,List!$B$2:$B$13,0),2)-1),AA136-AA134,AA136-AA134-1)),IF(INDEX(List!$B$2:$C$13,MATCH('ABE・SDGs FY2021'!Y136,List!$B$2:$B$13,0),2)&gt;=(INDEX(List!$B$2:$C$13,MATCH('ABE・SDGs FY2021'!Y134,List!$B$2:$B$13,0),2)-1),AA136-AA134,AA136-AA134-1))))+IF(IF(COUNTIF(INDEX(List!$B$2:$C$13,MATCH('ABE・SDGs FY2021'!Y136,List!$B$2:$B$13,0),2),""),0,IF(COUNTIF(INDEX(List!$B$2:$C$13,MATCH('ABE・SDGs FY2021'!Y134,List!$B$2:$B$13,0),2),""),0,IF(INDEX(List!$B$2:$C$13,MATCH('ABE・SDGs FY2021'!Y136,List!$B$2:$B$13,0),2)=12,IF(INDEX(List!$B$2:$C$13,MATCH('ABE・SDGs FY2021'!Y134,List!$B$2:$B$13,0),2)=1,0,IF(INDEX(List!$B$2:$C$13,MATCH('ABE・SDGs FY2021'!Y136,List!$B$2:$B$13,0),2)&gt;=(INDEX(List!$B$2:$C$13,MATCH('ABE・SDGs FY2021'!Y134,List!$B$2:$B$13,0),2)-1),INDEX(List!$B$2:$C$13,MATCH('ABE・SDGs FY2021'!Y136,List!$B$2:$B$13,0),2)-INDEX(List!$B$2:$C$13,MATCH('ABE・SDGs FY2021'!Y134,List!$B$2:$B$13,0),2)+1,12-INDEX(List!$B$2:$C$13,MATCH('ABE・SDGs FY2021'!Y134,List!$B$2:$B$13,0),2)+INDEX(List!$B$2:$C$13,MATCH('ABE・SDGs FY2021'!Y136,List!$B$2:$B$13,0),2)+1)),IF(INDEX(List!$B$2:$C$13,MATCH('ABE・SDGs FY2021'!Y136,List!$B$2:$B$13,0),2)&gt;=(INDEX(List!$B$2:$C$13,MATCH('ABE・SDGs FY2021'!Y134,List!$B$2:$B$13,0),2)-1),INDEX(List!$B$2:$C$13,MATCH('ABE・SDGs FY2021'!Y136,List!$B$2:$B$13,0),2)-INDEX(List!$B$2:$C$13,MATCH('ABE・SDGs FY2021'!Y134,List!$B$2:$B$13,0),2)+1,12-INDEX(List!$B$2:$C$13,MATCH('ABE・SDGs FY2021'!Y134,List!$B$2:$B$13,0),2)+INDEX(List!$B$2:$C$13,MATCH('ABE・SDGs FY2021'!Y136,List!$B$2:$B$13,0),2)+1))))&gt;5,1,0),""),""),""),"")</f>
        <v/>
      </c>
      <c r="T134" s="255"/>
      <c r="U134" s="475" t="str">
        <f>IF(AA136&lt;&gt;"",IF(Y136&lt;&gt;"",IF(AA134&lt;&gt;"",IF(Y134&lt;&gt;"",IF(S134=1," year"," years"),""),""),""),"")</f>
        <v/>
      </c>
      <c r="V134" s="476"/>
      <c r="W134" s="460" t="s">
        <v>98</v>
      </c>
      <c r="X134" s="460"/>
      <c r="Y134" s="250"/>
      <c r="Z134" s="203" t="s">
        <v>18</v>
      </c>
      <c r="AA134" s="241"/>
      <c r="AB134" s="241"/>
      <c r="AC134" s="252"/>
      <c r="AD134" s="252"/>
      <c r="AE134" s="252"/>
      <c r="AF134" s="252"/>
      <c r="AG134" s="253"/>
    </row>
    <row r="135" spans="2:33" ht="15" customHeight="1" x14ac:dyDescent="0.55000000000000004">
      <c r="B135" s="7"/>
      <c r="C135" s="471"/>
      <c r="D135" s="241"/>
      <c r="E135" s="241"/>
      <c r="F135" s="242"/>
      <c r="G135" s="237"/>
      <c r="H135" s="238"/>
      <c r="I135" s="238"/>
      <c r="J135" s="238"/>
      <c r="K135" s="238"/>
      <c r="L135" s="238"/>
      <c r="M135" s="238"/>
      <c r="N135" s="238"/>
      <c r="O135" s="239"/>
      <c r="P135" s="240"/>
      <c r="Q135" s="241"/>
      <c r="R135" s="242"/>
      <c r="S135" s="256"/>
      <c r="T135" s="257"/>
      <c r="U135" s="473"/>
      <c r="V135" s="474"/>
      <c r="W135" s="201"/>
      <c r="X135" s="201"/>
      <c r="Y135" s="251"/>
      <c r="Z135" s="205"/>
      <c r="AA135" s="244"/>
      <c r="AB135" s="244"/>
      <c r="AC135" s="252"/>
      <c r="AD135" s="252"/>
      <c r="AE135" s="252"/>
      <c r="AF135" s="252"/>
      <c r="AG135" s="253"/>
    </row>
    <row r="136" spans="2:33" ht="15" customHeight="1" x14ac:dyDescent="0.55000000000000004">
      <c r="B136" s="7"/>
      <c r="C136" s="471"/>
      <c r="D136" s="241"/>
      <c r="E136" s="241"/>
      <c r="F136" s="242"/>
      <c r="G136" s="246"/>
      <c r="H136" s="247"/>
      <c r="I136" s="247"/>
      <c r="J136" s="247"/>
      <c r="K136" s="247"/>
      <c r="L136" s="247"/>
      <c r="M136" s="247"/>
      <c r="N136" s="247"/>
      <c r="O136" s="248"/>
      <c r="P136" s="240"/>
      <c r="Q136" s="241"/>
      <c r="R136" s="242"/>
      <c r="S136" s="256"/>
      <c r="T136" s="257"/>
      <c r="U136" s="473"/>
      <c r="V136" s="474"/>
      <c r="W136" s="203" t="s">
        <v>99</v>
      </c>
      <c r="X136" s="203"/>
      <c r="Y136" s="250"/>
      <c r="Z136" s="203" t="s">
        <v>18</v>
      </c>
      <c r="AA136" s="241"/>
      <c r="AB136" s="241"/>
      <c r="AC136" s="252"/>
      <c r="AD136" s="252"/>
      <c r="AE136" s="252"/>
      <c r="AF136" s="252"/>
      <c r="AG136" s="253"/>
    </row>
    <row r="137" spans="2:33" ht="15" customHeight="1" thickBot="1" x14ac:dyDescent="0.6">
      <c r="B137" s="7"/>
      <c r="C137" s="590"/>
      <c r="D137" s="353"/>
      <c r="E137" s="353"/>
      <c r="F137" s="354"/>
      <c r="G137" s="290"/>
      <c r="H137" s="291"/>
      <c r="I137" s="291"/>
      <c r="J137" s="291"/>
      <c r="K137" s="291"/>
      <c r="L137" s="291"/>
      <c r="M137" s="291"/>
      <c r="N137" s="291"/>
      <c r="O137" s="358"/>
      <c r="P137" s="413"/>
      <c r="Q137" s="353"/>
      <c r="R137" s="354"/>
      <c r="S137" s="258"/>
      <c r="T137" s="259"/>
      <c r="U137" s="542"/>
      <c r="V137" s="543"/>
      <c r="W137" s="249"/>
      <c r="X137" s="249"/>
      <c r="Y137" s="352"/>
      <c r="Z137" s="249"/>
      <c r="AA137" s="353"/>
      <c r="AB137" s="353"/>
      <c r="AC137" s="359"/>
      <c r="AD137" s="359"/>
      <c r="AE137" s="359"/>
      <c r="AF137" s="359"/>
      <c r="AG137" s="592"/>
    </row>
    <row r="138" spans="2:33" ht="15" customHeight="1" thickBot="1" x14ac:dyDescent="0.6">
      <c r="B138" s="7"/>
      <c r="C138" s="725" t="s">
        <v>75</v>
      </c>
      <c r="D138" s="726"/>
      <c r="E138" s="726"/>
      <c r="F138" s="726"/>
      <c r="G138" s="726"/>
      <c r="H138" s="726"/>
      <c r="I138" s="726"/>
      <c r="J138" s="726"/>
      <c r="K138" s="726"/>
      <c r="L138" s="726"/>
      <c r="M138" s="726"/>
      <c r="N138" s="726"/>
      <c r="O138" s="726"/>
      <c r="P138" s="726"/>
      <c r="Q138" s="726"/>
      <c r="R138" s="726"/>
      <c r="S138" s="727">
        <f>SUM(S110:T137)</f>
        <v>0</v>
      </c>
      <c r="T138" s="727"/>
      <c r="U138" s="727"/>
      <c r="V138" s="727"/>
      <c r="W138" s="77" t="str">
        <f>IF(S138=1,"year of schooling","years of schooling")</f>
        <v>years of schooling</v>
      </c>
      <c r="X138" s="77"/>
      <c r="Y138" s="77"/>
      <c r="Z138" s="77"/>
      <c r="AA138" s="77"/>
      <c r="AB138" s="77"/>
      <c r="AC138" s="77"/>
      <c r="AD138" s="77"/>
      <c r="AE138" s="77"/>
      <c r="AF138" s="77"/>
      <c r="AG138" s="85"/>
    </row>
    <row r="139" spans="2:33" ht="15" customHeight="1" x14ac:dyDescent="0.25">
      <c r="B139" s="7"/>
      <c r="M139" s="50"/>
      <c r="N139" s="50"/>
      <c r="O139" s="50"/>
      <c r="P139" s="50"/>
      <c r="Q139" s="50"/>
      <c r="R139" s="50"/>
      <c r="S139" s="50"/>
      <c r="T139" s="50"/>
      <c r="U139" s="50"/>
      <c r="V139" s="50"/>
      <c r="W139" s="50"/>
      <c r="X139" s="50"/>
      <c r="Y139" s="50"/>
      <c r="Z139" s="50"/>
      <c r="AA139" s="50"/>
      <c r="AB139" s="50"/>
      <c r="AC139" s="50"/>
      <c r="AD139" s="50"/>
      <c r="AE139" s="50"/>
      <c r="AF139" s="50"/>
      <c r="AG139" s="50"/>
    </row>
    <row r="140" spans="2:33" ht="15" customHeight="1" thickBot="1" x14ac:dyDescent="0.6">
      <c r="B140" s="7"/>
      <c r="C140" s="260" t="s">
        <v>647</v>
      </c>
      <c r="D140" s="260"/>
      <c r="E140" s="260"/>
      <c r="F140" s="260"/>
      <c r="G140" s="260"/>
      <c r="H140" s="260"/>
      <c r="I140" s="260"/>
      <c r="J140" s="260"/>
      <c r="K140" s="260"/>
      <c r="L140" s="260"/>
      <c r="M140" s="260"/>
      <c r="N140" s="260"/>
      <c r="O140" s="260"/>
      <c r="P140" s="260"/>
      <c r="Q140" s="260"/>
      <c r="R140" s="260"/>
      <c r="S140" s="260"/>
      <c r="T140" s="260"/>
      <c r="U140" s="260"/>
      <c r="V140" s="260"/>
      <c r="W140" s="260"/>
      <c r="X140" s="260"/>
      <c r="Y140" s="260"/>
      <c r="Z140" s="260"/>
      <c r="AA140" s="260"/>
      <c r="AB140" s="260"/>
      <c r="AC140" s="260"/>
      <c r="AD140" s="260"/>
      <c r="AE140" s="260"/>
      <c r="AF140" s="260"/>
      <c r="AG140" s="260"/>
    </row>
    <row r="141" spans="2:33" ht="15" customHeight="1" x14ac:dyDescent="0.55000000000000004">
      <c r="B141" s="7"/>
      <c r="C141" s="374" t="s">
        <v>101</v>
      </c>
      <c r="D141" s="374"/>
      <c r="E141" s="374"/>
      <c r="F141" s="374"/>
      <c r="G141" s="377" t="s">
        <v>636</v>
      </c>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row>
    <row r="142" spans="2:33" ht="15" customHeight="1" x14ac:dyDescent="0.55000000000000004">
      <c r="B142" s="7"/>
      <c r="C142" s="375"/>
      <c r="D142" s="375"/>
      <c r="E142" s="375"/>
      <c r="F142" s="375"/>
      <c r="G142" s="378"/>
      <c r="H142" s="378"/>
      <c r="I142" s="378"/>
      <c r="J142" s="378"/>
      <c r="K142" s="378"/>
      <c r="L142" s="378"/>
      <c r="M142" s="378"/>
      <c r="N142" s="378"/>
      <c r="O142" s="378"/>
      <c r="P142" s="378"/>
      <c r="Q142" s="378"/>
      <c r="R142" s="378"/>
      <c r="S142" s="378"/>
      <c r="T142" s="378"/>
      <c r="U142" s="378"/>
      <c r="V142" s="378"/>
      <c r="W142" s="378"/>
      <c r="X142" s="378"/>
      <c r="Y142" s="378"/>
      <c r="Z142" s="378"/>
      <c r="AA142" s="378"/>
      <c r="AB142" s="378"/>
      <c r="AC142" s="378"/>
      <c r="AD142" s="378"/>
      <c r="AE142" s="378"/>
      <c r="AF142" s="378"/>
      <c r="AG142" s="378"/>
    </row>
    <row r="143" spans="2:33" ht="15" customHeight="1" x14ac:dyDescent="0.55000000000000004">
      <c r="B143" s="7"/>
      <c r="C143" s="375"/>
      <c r="D143" s="375"/>
      <c r="E143" s="375"/>
      <c r="F143" s="375"/>
      <c r="G143" s="378"/>
      <c r="H143" s="378"/>
      <c r="I143" s="378"/>
      <c r="J143" s="378"/>
      <c r="K143" s="378"/>
      <c r="L143" s="378"/>
      <c r="M143" s="378"/>
      <c r="N143" s="378"/>
      <c r="O143" s="378"/>
      <c r="P143" s="378"/>
      <c r="Q143" s="378"/>
      <c r="R143" s="378"/>
      <c r="S143" s="378"/>
      <c r="T143" s="378"/>
      <c r="U143" s="378"/>
      <c r="V143" s="378"/>
      <c r="W143" s="378"/>
      <c r="X143" s="378"/>
      <c r="Y143" s="378"/>
      <c r="Z143" s="378"/>
      <c r="AA143" s="378"/>
      <c r="AB143" s="378"/>
      <c r="AC143" s="378"/>
      <c r="AD143" s="378"/>
      <c r="AE143" s="378"/>
      <c r="AF143" s="378"/>
      <c r="AG143" s="378"/>
    </row>
    <row r="144" spans="2:33" ht="15" customHeight="1" thickBot="1" x14ac:dyDescent="0.6">
      <c r="B144" s="7"/>
      <c r="C144" s="376"/>
      <c r="D144" s="376"/>
      <c r="E144" s="376"/>
      <c r="F144" s="376"/>
      <c r="G144" s="379"/>
      <c r="H144" s="379"/>
      <c r="I144" s="379"/>
      <c r="J144" s="379"/>
      <c r="K144" s="379"/>
      <c r="L144" s="379"/>
      <c r="M144" s="379"/>
      <c r="N144" s="379"/>
      <c r="O144" s="379"/>
      <c r="P144" s="379"/>
      <c r="Q144" s="379"/>
      <c r="R144" s="379"/>
      <c r="S144" s="379"/>
      <c r="T144" s="379"/>
      <c r="U144" s="379"/>
      <c r="V144" s="379"/>
      <c r="W144" s="379"/>
      <c r="X144" s="379"/>
      <c r="Y144" s="379"/>
      <c r="Z144" s="379"/>
      <c r="AA144" s="379"/>
      <c r="AB144" s="379"/>
      <c r="AC144" s="379"/>
      <c r="AD144" s="379"/>
      <c r="AE144" s="379"/>
      <c r="AF144" s="379"/>
      <c r="AG144" s="379"/>
    </row>
    <row r="145" spans="2:33" ht="15" customHeight="1" x14ac:dyDescent="0.55000000000000004">
      <c r="B145" s="7"/>
      <c r="C145" s="41"/>
      <c r="D145" s="41"/>
      <c r="E145" s="41"/>
      <c r="F145" s="41"/>
      <c r="G145" s="41"/>
      <c r="H145" s="41"/>
      <c r="I145" s="41"/>
      <c r="J145" s="41"/>
      <c r="K145" s="41"/>
      <c r="L145" s="41"/>
      <c r="M145" s="41"/>
      <c r="T145" s="196" t="str">
        <f>$H$26&amp;IF($H$28&lt;&gt;""," "&amp;$H$28,"")&amp;" "&amp;$H$24</f>
        <v xml:space="preserve"> </v>
      </c>
      <c r="U145" s="196"/>
      <c r="V145" s="196"/>
      <c r="W145" s="196"/>
      <c r="X145" s="196"/>
      <c r="Y145" s="196"/>
      <c r="Z145" s="196"/>
      <c r="AA145" s="196"/>
      <c r="AB145" s="196"/>
      <c r="AC145" s="196"/>
      <c r="AD145" s="196"/>
      <c r="AE145" s="196"/>
      <c r="AF145" s="196"/>
      <c r="AG145" s="196"/>
    </row>
    <row r="146" spans="2:33" ht="15" customHeight="1" x14ac:dyDescent="0.55000000000000004">
      <c r="B146" s="7"/>
      <c r="C146" s="41"/>
      <c r="D146" s="41"/>
      <c r="E146" s="41"/>
      <c r="F146" s="41"/>
      <c r="G146" s="41"/>
      <c r="H146" s="41"/>
      <c r="I146" s="41"/>
      <c r="J146" s="41"/>
      <c r="K146" s="41"/>
      <c r="L146" s="41"/>
      <c r="M146" s="41"/>
      <c r="N146" s="33" t="s">
        <v>17</v>
      </c>
      <c r="O146" s="33"/>
      <c r="P146" s="33"/>
      <c r="Q146" s="33"/>
      <c r="R146" s="33"/>
      <c r="S146" s="33"/>
      <c r="T146" s="197"/>
      <c r="U146" s="197"/>
      <c r="V146" s="197"/>
      <c r="W146" s="197"/>
      <c r="X146" s="197"/>
      <c r="Y146" s="197"/>
      <c r="Z146" s="197"/>
      <c r="AA146" s="197"/>
      <c r="AB146" s="197"/>
      <c r="AC146" s="197"/>
      <c r="AD146" s="197"/>
      <c r="AE146" s="197"/>
      <c r="AF146" s="197"/>
      <c r="AG146" s="197"/>
    </row>
    <row r="147" spans="2:33" ht="15" customHeight="1" x14ac:dyDescent="0.3">
      <c r="C147" s="208"/>
      <c r="D147" s="208"/>
      <c r="E147" s="208"/>
      <c r="F147" s="208"/>
      <c r="G147" s="208"/>
      <c r="H147" s="208"/>
      <c r="I147" s="208"/>
      <c r="J147" s="208"/>
      <c r="K147" s="208"/>
      <c r="L147" s="76"/>
      <c r="M147" s="39"/>
      <c r="T147" s="29"/>
      <c r="U147" s="29"/>
      <c r="V147" s="29"/>
      <c r="W147" s="29"/>
      <c r="X147" s="29"/>
      <c r="Y147" s="29"/>
      <c r="Z147" s="29"/>
      <c r="AA147" s="29"/>
      <c r="AB147" s="29"/>
      <c r="AC147" s="29"/>
      <c r="AD147" s="29"/>
      <c r="AE147" s="29"/>
      <c r="AF147" s="29"/>
      <c r="AG147" s="29"/>
    </row>
    <row r="148" spans="2:33" ht="15" customHeight="1" x14ac:dyDescent="0.3">
      <c r="C148" s="208"/>
      <c r="D148" s="208"/>
      <c r="E148" s="208"/>
      <c r="F148" s="208"/>
      <c r="G148" s="208"/>
      <c r="H148" s="208"/>
      <c r="I148" s="208"/>
      <c r="J148" s="208"/>
      <c r="K148" s="208"/>
      <c r="L148" s="76"/>
      <c r="M148" s="39"/>
      <c r="N148" s="33" t="s">
        <v>180</v>
      </c>
      <c r="O148" s="33"/>
      <c r="P148" s="33"/>
      <c r="Q148" s="33"/>
      <c r="R148" s="33"/>
      <c r="S148" s="33"/>
      <c r="T148" s="32"/>
      <c r="U148" s="32"/>
      <c r="V148" s="32"/>
      <c r="W148" s="32"/>
      <c r="X148" s="32"/>
      <c r="Y148" s="32"/>
      <c r="Z148" s="32"/>
      <c r="AA148" s="32"/>
      <c r="AB148" s="32"/>
      <c r="AC148" s="32"/>
      <c r="AD148" s="32"/>
      <c r="AE148" s="32"/>
      <c r="AF148" s="32"/>
      <c r="AG148" s="32"/>
    </row>
    <row r="149" spans="2:33" ht="15" customHeight="1" x14ac:dyDescent="0.25">
      <c r="T149" s="30"/>
      <c r="U149" s="30"/>
      <c r="V149" s="30"/>
      <c r="W149" s="30"/>
      <c r="X149" s="30"/>
      <c r="Y149" s="30"/>
      <c r="Z149" s="30"/>
      <c r="AA149" s="30"/>
      <c r="AB149" s="30"/>
      <c r="AC149" s="30"/>
      <c r="AD149" s="30"/>
      <c r="AE149" s="30"/>
      <c r="AF149" s="30"/>
      <c r="AG149" s="30"/>
    </row>
    <row r="150" spans="2:33" ht="15" customHeight="1" thickBot="1" x14ac:dyDescent="0.3">
      <c r="B150" s="1" t="s">
        <v>108</v>
      </c>
      <c r="C150" s="1" t="s">
        <v>150</v>
      </c>
      <c r="D150" s="22"/>
      <c r="E150" s="22"/>
      <c r="F150" s="68"/>
      <c r="G150" s="22"/>
      <c r="H150" s="22"/>
      <c r="I150" s="22"/>
      <c r="J150" s="22"/>
      <c r="K150" s="22"/>
      <c r="L150" s="22"/>
      <c r="M150" s="22"/>
      <c r="N150" s="22"/>
      <c r="O150" s="22"/>
      <c r="P150" s="22"/>
      <c r="Q150" s="22"/>
      <c r="R150" s="22"/>
      <c r="S150" s="22"/>
      <c r="T150" s="23"/>
      <c r="U150" s="23"/>
      <c r="V150" s="23"/>
      <c r="W150" s="23"/>
      <c r="X150" s="23"/>
      <c r="Y150" s="23"/>
      <c r="Z150" s="23"/>
      <c r="AA150" s="23"/>
      <c r="AB150" s="23"/>
      <c r="AC150" s="23"/>
      <c r="AD150" s="23"/>
      <c r="AE150" s="23"/>
      <c r="AF150" s="23"/>
      <c r="AG150" s="23"/>
    </row>
    <row r="151" spans="2:33" ht="15" customHeight="1" x14ac:dyDescent="0.55000000000000004">
      <c r="B151" s="22"/>
      <c r="C151" s="588" t="s">
        <v>120</v>
      </c>
      <c r="D151" s="416"/>
      <c r="E151" s="416"/>
      <c r="F151" s="416"/>
      <c r="G151" s="424" t="s">
        <v>109</v>
      </c>
      <c r="H151" s="424"/>
      <c r="I151" s="424"/>
      <c r="J151" s="424"/>
      <c r="K151" s="424"/>
      <c r="L151" s="424"/>
      <c r="M151" s="544"/>
      <c r="N151" s="544"/>
      <c r="O151" s="544"/>
      <c r="P151" s="545"/>
      <c r="Q151" s="22"/>
      <c r="R151" s="426" t="s">
        <v>640</v>
      </c>
      <c r="S151" s="426"/>
      <c r="T151" s="426"/>
      <c r="U151" s="426"/>
      <c r="V151" s="426"/>
      <c r="W151" s="426"/>
      <c r="X151" s="426"/>
      <c r="Y151" s="426"/>
      <c r="Z151" s="426"/>
      <c r="AA151" s="426"/>
      <c r="AB151" s="426"/>
      <c r="AC151" s="426"/>
      <c r="AD151" s="426"/>
      <c r="AE151" s="426"/>
      <c r="AF151" s="426"/>
      <c r="AG151" s="426"/>
    </row>
    <row r="152" spans="2:33" ht="15" customHeight="1" x14ac:dyDescent="0.55000000000000004">
      <c r="B152" s="22"/>
      <c r="C152" s="589"/>
      <c r="D152" s="479"/>
      <c r="E152" s="479"/>
      <c r="F152" s="479"/>
      <c r="G152" s="425"/>
      <c r="H152" s="425"/>
      <c r="I152" s="425"/>
      <c r="J152" s="425"/>
      <c r="K152" s="425"/>
      <c r="L152" s="425"/>
      <c r="M152" s="546"/>
      <c r="N152" s="546"/>
      <c r="O152" s="546"/>
      <c r="P152" s="547"/>
      <c r="Q152" s="22"/>
      <c r="R152" s="426"/>
      <c r="S152" s="426"/>
      <c r="T152" s="426"/>
      <c r="U152" s="426"/>
      <c r="V152" s="426"/>
      <c r="W152" s="426"/>
      <c r="X152" s="426"/>
      <c r="Y152" s="426"/>
      <c r="Z152" s="426"/>
      <c r="AA152" s="426"/>
      <c r="AB152" s="426"/>
      <c r="AC152" s="426"/>
      <c r="AD152" s="426"/>
      <c r="AE152" s="426"/>
      <c r="AF152" s="426"/>
      <c r="AG152" s="426"/>
    </row>
    <row r="153" spans="2:33" ht="15" customHeight="1" x14ac:dyDescent="0.55000000000000004">
      <c r="B153" s="22"/>
      <c r="C153" s="589"/>
      <c r="D153" s="479"/>
      <c r="E153" s="479"/>
      <c r="F153" s="479"/>
      <c r="G153" s="425" t="s">
        <v>110</v>
      </c>
      <c r="H153" s="425"/>
      <c r="I153" s="425"/>
      <c r="J153" s="425"/>
      <c r="K153" s="425"/>
      <c r="L153" s="425"/>
      <c r="M153" s="546"/>
      <c r="N153" s="546"/>
      <c r="O153" s="546"/>
      <c r="P153" s="547"/>
      <c r="Q153" s="22"/>
      <c r="R153" s="426"/>
      <c r="S153" s="426"/>
      <c r="T153" s="426"/>
      <c r="U153" s="426"/>
      <c r="V153" s="426"/>
      <c r="W153" s="426"/>
      <c r="X153" s="426"/>
      <c r="Y153" s="426"/>
      <c r="Z153" s="426"/>
      <c r="AA153" s="426"/>
      <c r="AB153" s="426"/>
      <c r="AC153" s="426"/>
      <c r="AD153" s="426"/>
      <c r="AE153" s="426"/>
      <c r="AF153" s="426"/>
      <c r="AG153" s="426"/>
    </row>
    <row r="154" spans="2:33" ht="15" customHeight="1" x14ac:dyDescent="0.55000000000000004">
      <c r="B154" s="22"/>
      <c r="C154" s="589"/>
      <c r="D154" s="479"/>
      <c r="E154" s="479"/>
      <c r="F154" s="479"/>
      <c r="G154" s="425"/>
      <c r="H154" s="425"/>
      <c r="I154" s="425"/>
      <c r="J154" s="425"/>
      <c r="K154" s="425"/>
      <c r="L154" s="425"/>
      <c r="M154" s="546"/>
      <c r="N154" s="546"/>
      <c r="O154" s="546"/>
      <c r="P154" s="547"/>
      <c r="Q154" s="22"/>
      <c r="R154" s="426"/>
      <c r="S154" s="426"/>
      <c r="T154" s="426"/>
      <c r="U154" s="426"/>
      <c r="V154" s="426"/>
      <c r="W154" s="426"/>
      <c r="X154" s="426"/>
      <c r="Y154" s="426"/>
      <c r="Z154" s="426"/>
      <c r="AA154" s="426"/>
      <c r="AB154" s="426"/>
      <c r="AC154" s="426"/>
      <c r="AD154" s="426"/>
      <c r="AE154" s="426"/>
      <c r="AF154" s="426"/>
      <c r="AG154" s="426"/>
    </row>
    <row r="155" spans="2:33" ht="15" customHeight="1" x14ac:dyDescent="0.55000000000000004">
      <c r="B155" s="22"/>
      <c r="C155" s="589"/>
      <c r="D155" s="479"/>
      <c r="E155" s="479"/>
      <c r="F155" s="479"/>
      <c r="G155" s="425" t="s">
        <v>111</v>
      </c>
      <c r="H155" s="425"/>
      <c r="I155" s="425"/>
      <c r="J155" s="425"/>
      <c r="K155" s="425"/>
      <c r="L155" s="425"/>
      <c r="M155" s="546"/>
      <c r="N155" s="546"/>
      <c r="O155" s="546"/>
      <c r="P155" s="547"/>
      <c r="Q155" s="22"/>
      <c r="R155" s="426"/>
      <c r="S155" s="426"/>
      <c r="T155" s="426"/>
      <c r="U155" s="426"/>
      <c r="V155" s="426"/>
      <c r="W155" s="426"/>
      <c r="X155" s="426"/>
      <c r="Y155" s="426"/>
      <c r="Z155" s="426"/>
      <c r="AA155" s="426"/>
      <c r="AB155" s="426"/>
      <c r="AC155" s="426"/>
      <c r="AD155" s="426"/>
      <c r="AE155" s="426"/>
      <c r="AF155" s="426"/>
      <c r="AG155" s="426"/>
    </row>
    <row r="156" spans="2:33" ht="15" customHeight="1" x14ac:dyDescent="0.55000000000000004">
      <c r="B156" s="22"/>
      <c r="C156" s="589"/>
      <c r="D156" s="479"/>
      <c r="E156" s="479"/>
      <c r="F156" s="479"/>
      <c r="G156" s="425"/>
      <c r="H156" s="425"/>
      <c r="I156" s="425"/>
      <c r="J156" s="425"/>
      <c r="K156" s="425"/>
      <c r="L156" s="425"/>
      <c r="M156" s="546"/>
      <c r="N156" s="546"/>
      <c r="O156" s="546"/>
      <c r="P156" s="547"/>
      <c r="Q156" s="22"/>
      <c r="R156" s="426"/>
      <c r="S156" s="426"/>
      <c r="T156" s="426"/>
      <c r="U156" s="426"/>
      <c r="V156" s="426"/>
      <c r="W156" s="426"/>
      <c r="X156" s="426"/>
      <c r="Y156" s="426"/>
      <c r="Z156" s="426"/>
      <c r="AA156" s="426"/>
      <c r="AB156" s="426"/>
      <c r="AC156" s="426"/>
      <c r="AD156" s="426"/>
      <c r="AE156" s="426"/>
      <c r="AF156" s="426"/>
      <c r="AG156" s="426"/>
    </row>
    <row r="157" spans="2:33" ht="15" customHeight="1" x14ac:dyDescent="0.55000000000000004">
      <c r="B157" s="22"/>
      <c r="C157" s="589"/>
      <c r="D157" s="479"/>
      <c r="E157" s="479"/>
      <c r="F157" s="479"/>
      <c r="G157" s="425" t="s">
        <v>112</v>
      </c>
      <c r="H157" s="425"/>
      <c r="I157" s="425"/>
      <c r="J157" s="425"/>
      <c r="K157" s="425"/>
      <c r="L157" s="425"/>
      <c r="M157" s="546"/>
      <c r="N157" s="546"/>
      <c r="O157" s="546"/>
      <c r="P157" s="547"/>
      <c r="Q157" s="22"/>
      <c r="R157" s="426"/>
      <c r="S157" s="426"/>
      <c r="T157" s="426"/>
      <c r="U157" s="426"/>
      <c r="V157" s="426"/>
      <c r="W157" s="426"/>
      <c r="X157" s="426"/>
      <c r="Y157" s="426"/>
      <c r="Z157" s="426"/>
      <c r="AA157" s="426"/>
      <c r="AB157" s="426"/>
      <c r="AC157" s="426"/>
      <c r="AD157" s="426"/>
      <c r="AE157" s="426"/>
      <c r="AF157" s="426"/>
      <c r="AG157" s="426"/>
    </row>
    <row r="158" spans="2:33" ht="15" customHeight="1" x14ac:dyDescent="0.55000000000000004">
      <c r="B158" s="22"/>
      <c r="C158" s="589"/>
      <c r="D158" s="479"/>
      <c r="E158" s="479"/>
      <c r="F158" s="479"/>
      <c r="G158" s="425"/>
      <c r="H158" s="425"/>
      <c r="I158" s="425"/>
      <c r="J158" s="425"/>
      <c r="K158" s="425"/>
      <c r="L158" s="425"/>
      <c r="M158" s="546"/>
      <c r="N158" s="546"/>
      <c r="O158" s="546"/>
      <c r="P158" s="547"/>
      <c r="Q158" s="22"/>
      <c r="R158" s="426"/>
      <c r="S158" s="426"/>
      <c r="T158" s="426"/>
      <c r="U158" s="426"/>
      <c r="V158" s="426"/>
      <c r="W158" s="426"/>
      <c r="X158" s="426"/>
      <c r="Y158" s="426"/>
      <c r="Z158" s="426"/>
      <c r="AA158" s="426"/>
      <c r="AB158" s="426"/>
      <c r="AC158" s="426"/>
      <c r="AD158" s="426"/>
      <c r="AE158" s="426"/>
      <c r="AF158" s="426"/>
      <c r="AG158" s="426"/>
    </row>
    <row r="159" spans="2:33" ht="15" customHeight="1" x14ac:dyDescent="0.55000000000000004">
      <c r="B159" s="22"/>
      <c r="C159" s="589"/>
      <c r="D159" s="479"/>
      <c r="E159" s="479"/>
      <c r="F159" s="479"/>
      <c r="G159" s="479" t="s">
        <v>233</v>
      </c>
      <c r="H159" s="479"/>
      <c r="I159" s="479"/>
      <c r="J159" s="479"/>
      <c r="K159" s="479"/>
      <c r="L159" s="479"/>
      <c r="M159" s="209"/>
      <c r="N159" s="209"/>
      <c r="O159" s="209"/>
      <c r="P159" s="335"/>
      <c r="Q159" s="22"/>
      <c r="R159" s="426"/>
      <c r="S159" s="426"/>
      <c r="T159" s="426"/>
      <c r="U159" s="426"/>
      <c r="V159" s="426"/>
      <c r="W159" s="426"/>
      <c r="X159" s="426"/>
      <c r="Y159" s="426"/>
      <c r="Z159" s="426"/>
      <c r="AA159" s="426"/>
      <c r="AB159" s="426"/>
      <c r="AC159" s="426"/>
      <c r="AD159" s="426"/>
      <c r="AE159" s="426"/>
      <c r="AF159" s="426"/>
      <c r="AG159" s="426"/>
    </row>
    <row r="160" spans="2:33" ht="15" customHeight="1" x14ac:dyDescent="0.55000000000000004">
      <c r="B160" s="22"/>
      <c r="C160" s="589"/>
      <c r="D160" s="479"/>
      <c r="E160" s="479"/>
      <c r="F160" s="479"/>
      <c r="G160" s="479"/>
      <c r="H160" s="479"/>
      <c r="I160" s="479"/>
      <c r="J160" s="479"/>
      <c r="K160" s="479"/>
      <c r="L160" s="479"/>
      <c r="M160" s="209"/>
      <c r="N160" s="209"/>
      <c r="O160" s="209"/>
      <c r="P160" s="335"/>
      <c r="Q160" s="22"/>
      <c r="R160" s="426"/>
      <c r="S160" s="426"/>
      <c r="T160" s="426"/>
      <c r="U160" s="426"/>
      <c r="V160" s="426"/>
      <c r="W160" s="426"/>
      <c r="X160" s="426"/>
      <c r="Y160" s="426"/>
      <c r="Z160" s="426"/>
      <c r="AA160" s="426"/>
      <c r="AB160" s="426"/>
      <c r="AC160" s="426"/>
      <c r="AD160" s="426"/>
      <c r="AE160" s="426"/>
      <c r="AF160" s="426"/>
      <c r="AG160" s="426"/>
    </row>
    <row r="161" spans="2:33" ht="15" customHeight="1" x14ac:dyDescent="0.55000000000000004">
      <c r="B161" s="22"/>
      <c r="C161" s="589"/>
      <c r="D161" s="479"/>
      <c r="E161" s="479"/>
      <c r="F161" s="479"/>
      <c r="G161" s="479"/>
      <c r="H161" s="479"/>
      <c r="I161" s="479"/>
      <c r="J161" s="479"/>
      <c r="K161" s="479"/>
      <c r="L161" s="479"/>
      <c r="M161" s="209"/>
      <c r="N161" s="209"/>
      <c r="O161" s="209"/>
      <c r="P161" s="335"/>
      <c r="Q161" s="22"/>
      <c r="R161" s="426"/>
      <c r="S161" s="426"/>
      <c r="T161" s="426"/>
      <c r="U161" s="426"/>
      <c r="V161" s="426"/>
      <c r="W161" s="426"/>
      <c r="X161" s="426"/>
      <c r="Y161" s="426"/>
      <c r="Z161" s="426"/>
      <c r="AA161" s="426"/>
      <c r="AB161" s="426"/>
      <c r="AC161" s="426"/>
      <c r="AD161" s="426"/>
      <c r="AE161" s="426"/>
      <c r="AF161" s="426"/>
      <c r="AG161" s="426"/>
    </row>
    <row r="162" spans="2:33" ht="15" customHeight="1" x14ac:dyDescent="0.55000000000000004">
      <c r="B162" s="22"/>
      <c r="C162" s="394" t="s">
        <v>164</v>
      </c>
      <c r="D162" s="395"/>
      <c r="E162" s="395"/>
      <c r="F162" s="395"/>
      <c r="G162" s="395"/>
      <c r="H162" s="395"/>
      <c r="I162" s="396"/>
      <c r="J162" s="410"/>
      <c r="K162" s="403"/>
      <c r="L162" s="403"/>
      <c r="M162" s="403"/>
      <c r="N162" s="403"/>
      <c r="O162" s="403"/>
      <c r="P162" s="404"/>
      <c r="Q162" s="25"/>
      <c r="R162" s="426"/>
      <c r="S162" s="426"/>
      <c r="T162" s="426"/>
      <c r="U162" s="426"/>
      <c r="V162" s="426"/>
      <c r="W162" s="426"/>
      <c r="X162" s="426"/>
      <c r="Y162" s="426"/>
      <c r="Z162" s="426"/>
      <c r="AA162" s="426"/>
      <c r="AB162" s="426"/>
      <c r="AC162" s="426"/>
      <c r="AD162" s="426"/>
      <c r="AE162" s="426"/>
      <c r="AF162" s="426"/>
      <c r="AG162" s="426"/>
    </row>
    <row r="163" spans="2:33" ht="15" customHeight="1" x14ac:dyDescent="0.55000000000000004">
      <c r="B163" s="22"/>
      <c r="C163" s="400"/>
      <c r="D163" s="401"/>
      <c r="E163" s="401"/>
      <c r="F163" s="401"/>
      <c r="G163" s="401"/>
      <c r="H163" s="401"/>
      <c r="I163" s="402"/>
      <c r="J163" s="411"/>
      <c r="K163" s="405"/>
      <c r="L163" s="405"/>
      <c r="M163" s="405"/>
      <c r="N163" s="405"/>
      <c r="O163" s="405"/>
      <c r="P163" s="406"/>
      <c r="Q163" s="25"/>
      <c r="R163" s="426"/>
      <c r="S163" s="426"/>
      <c r="T163" s="426"/>
      <c r="U163" s="426"/>
      <c r="V163" s="426"/>
      <c r="W163" s="426"/>
      <c r="X163" s="426"/>
      <c r="Y163" s="426"/>
      <c r="Z163" s="426"/>
      <c r="AA163" s="426"/>
      <c r="AB163" s="426"/>
      <c r="AC163" s="426"/>
      <c r="AD163" s="426"/>
      <c r="AE163" s="426"/>
      <c r="AF163" s="426"/>
      <c r="AG163" s="426"/>
    </row>
    <row r="164" spans="2:33" ht="15" customHeight="1" x14ac:dyDescent="0.55000000000000004">
      <c r="B164" s="22"/>
      <c r="C164" s="394" t="s">
        <v>121</v>
      </c>
      <c r="D164" s="395"/>
      <c r="E164" s="395"/>
      <c r="F164" s="395"/>
      <c r="G164" s="395"/>
      <c r="H164" s="395"/>
      <c r="I164" s="396"/>
      <c r="J164" s="403"/>
      <c r="K164" s="403"/>
      <c r="L164" s="403"/>
      <c r="M164" s="403"/>
      <c r="N164" s="403"/>
      <c r="O164" s="403"/>
      <c r="P164" s="404"/>
      <c r="Q164" s="25"/>
      <c r="R164" s="426"/>
      <c r="S164" s="426"/>
      <c r="T164" s="426"/>
      <c r="U164" s="426"/>
      <c r="V164" s="426"/>
      <c r="W164" s="426"/>
      <c r="X164" s="426"/>
      <c r="Y164" s="426"/>
      <c r="Z164" s="426"/>
      <c r="AA164" s="426"/>
      <c r="AB164" s="426"/>
      <c r="AC164" s="426"/>
      <c r="AD164" s="426"/>
      <c r="AE164" s="426"/>
      <c r="AF164" s="426"/>
      <c r="AG164" s="426"/>
    </row>
    <row r="165" spans="2:33" ht="15" customHeight="1" x14ac:dyDescent="0.55000000000000004">
      <c r="B165" s="22"/>
      <c r="C165" s="400"/>
      <c r="D165" s="401"/>
      <c r="E165" s="401"/>
      <c r="F165" s="401"/>
      <c r="G165" s="401"/>
      <c r="H165" s="401"/>
      <c r="I165" s="402"/>
      <c r="J165" s="405"/>
      <c r="K165" s="405"/>
      <c r="L165" s="405"/>
      <c r="M165" s="405"/>
      <c r="N165" s="405"/>
      <c r="O165" s="405"/>
      <c r="P165" s="406"/>
      <c r="Q165" s="25"/>
      <c r="R165" s="426"/>
      <c r="S165" s="426"/>
      <c r="T165" s="426"/>
      <c r="U165" s="426"/>
      <c r="V165" s="426"/>
      <c r="W165" s="426"/>
      <c r="X165" s="426"/>
      <c r="Y165" s="426"/>
      <c r="Z165" s="426"/>
      <c r="AA165" s="426"/>
      <c r="AB165" s="426"/>
      <c r="AC165" s="426"/>
      <c r="AD165" s="426"/>
      <c r="AE165" s="426"/>
      <c r="AF165" s="426"/>
      <c r="AG165" s="426"/>
    </row>
    <row r="166" spans="2:33" ht="15" customHeight="1" x14ac:dyDescent="0.55000000000000004">
      <c r="B166" s="22"/>
      <c r="C166" s="394" t="s">
        <v>147</v>
      </c>
      <c r="D166" s="395"/>
      <c r="E166" s="395"/>
      <c r="F166" s="395"/>
      <c r="G166" s="395"/>
      <c r="H166" s="395"/>
      <c r="I166" s="395"/>
      <c r="J166" s="395"/>
      <c r="K166" s="395"/>
      <c r="L166" s="396"/>
      <c r="M166" s="410"/>
      <c r="N166" s="403"/>
      <c r="O166" s="403"/>
      <c r="P166" s="404"/>
      <c r="Q166" s="25"/>
      <c r="R166" s="426"/>
      <c r="S166" s="426"/>
      <c r="T166" s="426"/>
      <c r="U166" s="426"/>
      <c r="V166" s="426"/>
      <c r="W166" s="426"/>
      <c r="X166" s="426"/>
      <c r="Y166" s="426"/>
      <c r="Z166" s="426"/>
      <c r="AA166" s="426"/>
      <c r="AB166" s="426"/>
      <c r="AC166" s="426"/>
      <c r="AD166" s="426"/>
      <c r="AE166" s="426"/>
      <c r="AF166" s="426"/>
      <c r="AG166" s="426"/>
    </row>
    <row r="167" spans="2:33" ht="15" customHeight="1" thickBot="1" x14ac:dyDescent="0.6">
      <c r="B167" s="22"/>
      <c r="C167" s="397"/>
      <c r="D167" s="398"/>
      <c r="E167" s="398"/>
      <c r="F167" s="398"/>
      <c r="G167" s="398"/>
      <c r="H167" s="398"/>
      <c r="I167" s="398"/>
      <c r="J167" s="398"/>
      <c r="K167" s="398"/>
      <c r="L167" s="399"/>
      <c r="M167" s="585"/>
      <c r="N167" s="586"/>
      <c r="O167" s="586"/>
      <c r="P167" s="587"/>
      <c r="Q167" s="25"/>
      <c r="R167" s="426"/>
      <c r="S167" s="426"/>
      <c r="T167" s="426"/>
      <c r="U167" s="426"/>
      <c r="V167" s="426"/>
      <c r="W167" s="426"/>
      <c r="X167" s="426"/>
      <c r="Y167" s="426"/>
      <c r="Z167" s="426"/>
      <c r="AA167" s="426"/>
      <c r="AB167" s="426"/>
      <c r="AC167" s="426"/>
      <c r="AD167" s="426"/>
      <c r="AE167" s="426"/>
      <c r="AF167" s="426"/>
      <c r="AG167" s="426"/>
    </row>
    <row r="168" spans="2:33" ht="15" customHeight="1" x14ac:dyDescent="0.25">
      <c r="B168" s="22"/>
      <c r="C168" s="22"/>
      <c r="D168" s="22"/>
      <c r="E168" s="22"/>
      <c r="F168" s="68"/>
      <c r="G168" s="22"/>
      <c r="H168" s="22"/>
      <c r="I168" s="22"/>
      <c r="J168" s="22"/>
      <c r="K168" s="22"/>
      <c r="L168" s="22"/>
      <c r="M168" s="22"/>
      <c r="N168" s="22"/>
      <c r="O168" s="22"/>
      <c r="P168" s="22"/>
      <c r="Q168" s="22"/>
      <c r="R168" s="22"/>
      <c r="S168" s="22"/>
      <c r="T168" s="23"/>
      <c r="U168" s="23"/>
      <c r="V168" s="23"/>
      <c r="W168" s="23"/>
      <c r="X168" s="23"/>
      <c r="Y168" s="23"/>
      <c r="Z168" s="23"/>
      <c r="AA168" s="23"/>
      <c r="AB168" s="23"/>
      <c r="AC168" s="23"/>
      <c r="AD168" s="23"/>
      <c r="AE168" s="23"/>
      <c r="AF168" s="23"/>
      <c r="AG168" s="23"/>
    </row>
    <row r="169" spans="2:33" ht="15" customHeight="1" thickBot="1" x14ac:dyDescent="0.3">
      <c r="B169" s="1" t="s">
        <v>114</v>
      </c>
      <c r="C169" s="47" t="s">
        <v>113</v>
      </c>
      <c r="D169" s="22"/>
      <c r="E169" s="22"/>
      <c r="F169" s="68"/>
      <c r="G169" s="22"/>
      <c r="H169" s="22"/>
      <c r="I169" s="22"/>
      <c r="J169" s="22"/>
      <c r="K169" s="22"/>
      <c r="L169" s="22"/>
      <c r="M169" s="22"/>
      <c r="N169" s="22"/>
      <c r="O169" s="22"/>
      <c r="P169" s="22"/>
      <c r="Q169" s="22"/>
      <c r="R169" s="22"/>
      <c r="S169" s="22"/>
      <c r="T169" s="23"/>
      <c r="U169" s="23"/>
      <c r="V169" s="23"/>
      <c r="W169" s="23"/>
      <c r="X169" s="23"/>
      <c r="Y169" s="23"/>
      <c r="Z169" s="23"/>
      <c r="AA169" s="23"/>
      <c r="AB169" s="23"/>
      <c r="AC169" s="23"/>
      <c r="AD169" s="23"/>
      <c r="AE169" s="23"/>
      <c r="AF169" s="23"/>
      <c r="AG169" s="23"/>
    </row>
    <row r="170" spans="2:33" ht="15" customHeight="1" x14ac:dyDescent="0.55000000000000004">
      <c r="B170" s="22"/>
      <c r="C170" s="261"/>
      <c r="D170" s="262"/>
      <c r="E170" s="262"/>
      <c r="F170" s="276" t="s">
        <v>122</v>
      </c>
      <c r="G170" s="276"/>
      <c r="H170" s="276"/>
      <c r="I170" s="276"/>
      <c r="J170" s="276"/>
      <c r="K170" s="276"/>
      <c r="L170" s="423"/>
      <c r="M170" s="423"/>
      <c r="N170" s="423"/>
      <c r="O170" s="423"/>
      <c r="P170" s="423"/>
      <c r="Q170" s="423"/>
      <c r="R170" s="423"/>
      <c r="S170" s="423"/>
      <c r="T170" s="423"/>
      <c r="U170" s="423"/>
      <c r="V170" s="423"/>
      <c r="W170" s="423"/>
      <c r="X170" s="423"/>
      <c r="Y170" s="423"/>
      <c r="Z170" s="423"/>
      <c r="AA170" s="423"/>
      <c r="AB170" s="423"/>
      <c r="AC170" s="423"/>
      <c r="AD170" s="423"/>
      <c r="AE170" s="423"/>
      <c r="AF170" s="423"/>
      <c r="AG170" s="591"/>
    </row>
    <row r="171" spans="2:33" ht="15" customHeight="1" x14ac:dyDescent="0.55000000000000004">
      <c r="B171" s="22"/>
      <c r="C171" s="274"/>
      <c r="D171" s="275"/>
      <c r="E171" s="275"/>
      <c r="F171" s="207"/>
      <c r="G171" s="207"/>
      <c r="H171" s="207"/>
      <c r="I171" s="207"/>
      <c r="J171" s="207"/>
      <c r="K171" s="207"/>
      <c r="L171" s="252"/>
      <c r="M171" s="252"/>
      <c r="N171" s="252"/>
      <c r="O171" s="252"/>
      <c r="P171" s="252"/>
      <c r="Q171" s="252"/>
      <c r="R171" s="252"/>
      <c r="S171" s="252"/>
      <c r="T171" s="252"/>
      <c r="U171" s="252"/>
      <c r="V171" s="252"/>
      <c r="W171" s="252"/>
      <c r="X171" s="252"/>
      <c r="Y171" s="252"/>
      <c r="Z171" s="252"/>
      <c r="AA171" s="252"/>
      <c r="AB171" s="252"/>
      <c r="AC171" s="252"/>
      <c r="AD171" s="252"/>
      <c r="AE171" s="252"/>
      <c r="AF171" s="252"/>
      <c r="AG171" s="253"/>
    </row>
    <row r="172" spans="2:33" ht="15" customHeight="1" x14ac:dyDescent="0.55000000000000004">
      <c r="B172" s="22"/>
      <c r="C172" s="274"/>
      <c r="D172" s="275"/>
      <c r="E172" s="275"/>
      <c r="F172" s="563" t="s">
        <v>123</v>
      </c>
      <c r="G172" s="564"/>
      <c r="H172" s="564"/>
      <c r="I172" s="564"/>
      <c r="J172" s="564"/>
      <c r="K172" s="565"/>
      <c r="L172" s="207" t="s">
        <v>196</v>
      </c>
      <c r="M172" s="207"/>
      <c r="N172" s="207"/>
      <c r="O172" s="207"/>
      <c r="P172" s="207"/>
      <c r="Q172" s="207"/>
      <c r="R172" s="553"/>
      <c r="S172" s="553"/>
      <c r="T172" s="552" t="s">
        <v>18</v>
      </c>
      <c r="U172" s="553"/>
      <c r="V172" s="553"/>
      <c r="W172" s="554"/>
      <c r="X172" s="207" t="s">
        <v>124</v>
      </c>
      <c r="Y172" s="207"/>
      <c r="Z172" s="207"/>
      <c r="AA172" s="207"/>
      <c r="AB172" s="207"/>
      <c r="AC172" s="553"/>
      <c r="AD172" s="553"/>
      <c r="AE172" s="552" t="s">
        <v>18</v>
      </c>
      <c r="AF172" s="553"/>
      <c r="AG172" s="573"/>
    </row>
    <row r="173" spans="2:33" ht="15" customHeight="1" thickBot="1" x14ac:dyDescent="0.6">
      <c r="B173" s="22"/>
      <c r="C173" s="263"/>
      <c r="D173" s="264"/>
      <c r="E173" s="264"/>
      <c r="F173" s="280"/>
      <c r="G173" s="281"/>
      <c r="H173" s="281"/>
      <c r="I173" s="281"/>
      <c r="J173" s="281"/>
      <c r="K173" s="282"/>
      <c r="L173" s="308"/>
      <c r="M173" s="308"/>
      <c r="N173" s="308"/>
      <c r="O173" s="308"/>
      <c r="P173" s="308"/>
      <c r="Q173" s="308"/>
      <c r="R173" s="555"/>
      <c r="S173" s="555"/>
      <c r="T173" s="524"/>
      <c r="U173" s="555"/>
      <c r="V173" s="555"/>
      <c r="W173" s="556"/>
      <c r="X173" s="308"/>
      <c r="Y173" s="308"/>
      <c r="Z173" s="308"/>
      <c r="AA173" s="308"/>
      <c r="AB173" s="308"/>
      <c r="AC173" s="555"/>
      <c r="AD173" s="555"/>
      <c r="AE173" s="524"/>
      <c r="AF173" s="555"/>
      <c r="AG173" s="574"/>
    </row>
    <row r="174" spans="2:33" ht="15" customHeight="1" x14ac:dyDescent="0.25">
      <c r="B174" s="22"/>
      <c r="C174" s="21"/>
      <c r="D174" s="22"/>
      <c r="E174" s="22"/>
      <c r="F174" s="68"/>
      <c r="G174" s="22"/>
      <c r="H174" s="22"/>
      <c r="I174" s="22"/>
      <c r="J174" s="22"/>
      <c r="K174" s="22"/>
      <c r="L174" s="22"/>
      <c r="M174" s="22"/>
      <c r="N174" s="22"/>
      <c r="O174" s="22"/>
      <c r="P174" s="22"/>
      <c r="Q174" s="22"/>
      <c r="R174" s="22"/>
      <c r="S174" s="22"/>
      <c r="T174" s="23"/>
      <c r="U174" s="23"/>
      <c r="V174" s="23"/>
      <c r="W174" s="23"/>
      <c r="X174" s="23"/>
      <c r="Y174" s="23"/>
      <c r="Z174" s="23"/>
      <c r="AA174" s="23"/>
      <c r="AB174" s="23"/>
      <c r="AC174" s="23"/>
      <c r="AD174" s="23"/>
      <c r="AE174" s="23"/>
      <c r="AF174" s="23"/>
      <c r="AG174" s="23"/>
    </row>
    <row r="175" spans="2:33" ht="15" customHeight="1" thickBot="1" x14ac:dyDescent="0.3">
      <c r="B175" s="1" t="s">
        <v>138</v>
      </c>
      <c r="C175" s="48" t="s">
        <v>137</v>
      </c>
      <c r="D175" s="22"/>
      <c r="E175" s="22"/>
      <c r="F175" s="68"/>
      <c r="G175" s="22"/>
      <c r="H175" s="22"/>
      <c r="I175" s="22"/>
      <c r="J175" s="22"/>
      <c r="K175" s="22"/>
      <c r="L175" s="22"/>
      <c r="M175" s="22"/>
      <c r="N175" s="22"/>
      <c r="O175" s="22"/>
      <c r="P175" s="22"/>
      <c r="Q175" s="22"/>
      <c r="R175" s="22"/>
      <c r="S175" s="22"/>
      <c r="T175" s="23"/>
      <c r="U175" s="23"/>
      <c r="V175" s="23"/>
      <c r="W175" s="23"/>
      <c r="X175" s="23"/>
      <c r="Y175" s="23"/>
      <c r="Z175" s="23"/>
      <c r="AA175" s="23"/>
      <c r="AB175" s="23"/>
      <c r="AC175" s="23"/>
      <c r="AD175" s="23"/>
      <c r="AE175" s="23"/>
      <c r="AF175" s="23"/>
      <c r="AG175" s="23"/>
    </row>
    <row r="176" spans="2:33" ht="15" customHeight="1" x14ac:dyDescent="0.55000000000000004">
      <c r="B176" s="22"/>
      <c r="C176" s="261"/>
      <c r="D176" s="262"/>
      <c r="E176" s="262"/>
      <c r="F176" s="276" t="s">
        <v>122</v>
      </c>
      <c r="G176" s="276"/>
      <c r="H176" s="276"/>
      <c r="I176" s="276"/>
      <c r="J176" s="276"/>
      <c r="K176" s="276"/>
      <c r="L176" s="423"/>
      <c r="M176" s="423"/>
      <c r="N176" s="423"/>
      <c r="O176" s="423"/>
      <c r="P176" s="423"/>
      <c r="Q176" s="423"/>
      <c r="R176" s="423"/>
      <c r="S176" s="423"/>
      <c r="T176" s="423"/>
      <c r="U176" s="423"/>
      <c r="V176" s="423"/>
      <c r="W176" s="423"/>
      <c r="X176" s="423"/>
      <c r="Y176" s="423"/>
      <c r="Z176" s="423"/>
      <c r="AA176" s="423"/>
      <c r="AB176" s="423"/>
      <c r="AC176" s="423"/>
      <c r="AD176" s="423"/>
      <c r="AE176" s="423"/>
      <c r="AF176" s="423"/>
      <c r="AG176" s="423"/>
    </row>
    <row r="177" spans="2:33" ht="15" customHeight="1" thickBot="1" x14ac:dyDescent="0.6">
      <c r="B177" s="22"/>
      <c r="C177" s="263"/>
      <c r="D177" s="264"/>
      <c r="E177" s="264"/>
      <c r="F177" s="308"/>
      <c r="G177" s="308"/>
      <c r="H177" s="308"/>
      <c r="I177" s="308"/>
      <c r="J177" s="308"/>
      <c r="K177" s="308"/>
      <c r="L177" s="359"/>
      <c r="M177" s="359"/>
      <c r="N177" s="359"/>
      <c r="O177" s="359"/>
      <c r="P177" s="359"/>
      <c r="Q177" s="359"/>
      <c r="R177" s="359"/>
      <c r="S177" s="359"/>
      <c r="T177" s="359"/>
      <c r="U177" s="359"/>
      <c r="V177" s="359"/>
      <c r="W177" s="359"/>
      <c r="X177" s="359"/>
      <c r="Y177" s="359"/>
      <c r="Z177" s="359"/>
      <c r="AA177" s="359"/>
      <c r="AB177" s="359"/>
      <c r="AC177" s="359"/>
      <c r="AD177" s="359"/>
      <c r="AE177" s="359"/>
      <c r="AF177" s="359"/>
      <c r="AG177" s="359"/>
    </row>
    <row r="178" spans="2:33" ht="15" customHeight="1" x14ac:dyDescent="0.25">
      <c r="B178" s="22"/>
      <c r="C178" s="24"/>
      <c r="D178" s="22"/>
      <c r="E178" s="22"/>
      <c r="F178" s="68"/>
      <c r="G178" s="22"/>
      <c r="H178" s="22"/>
      <c r="I178" s="22"/>
      <c r="J178" s="22"/>
      <c r="K178" s="22"/>
      <c r="L178" s="22"/>
      <c r="M178" s="22"/>
      <c r="N178" s="22"/>
      <c r="O178" s="22"/>
      <c r="P178" s="22"/>
      <c r="Q178" s="22"/>
      <c r="R178" s="22"/>
      <c r="S178" s="22"/>
      <c r="T178" s="23"/>
      <c r="U178" s="23"/>
      <c r="V178" s="23"/>
      <c r="W178" s="23"/>
      <c r="X178" s="23"/>
      <c r="Y178" s="23"/>
      <c r="Z178" s="23"/>
      <c r="AA178" s="23"/>
      <c r="AB178" s="23"/>
      <c r="AC178" s="23"/>
      <c r="AD178" s="23"/>
      <c r="AE178" s="23"/>
      <c r="AF178" s="23"/>
      <c r="AG178" s="23"/>
    </row>
    <row r="179" spans="2:33" ht="15" customHeight="1" thickBot="1" x14ac:dyDescent="0.3">
      <c r="B179" s="1" t="s">
        <v>139</v>
      </c>
      <c r="C179" s="47" t="s">
        <v>140</v>
      </c>
      <c r="D179" s="22"/>
      <c r="E179" s="22"/>
      <c r="F179" s="68"/>
      <c r="G179" s="22"/>
      <c r="H179" s="22"/>
      <c r="I179" s="22"/>
      <c r="J179" s="22"/>
      <c r="K179" s="22"/>
      <c r="L179" s="22"/>
      <c r="M179" s="22"/>
      <c r="N179" s="22"/>
      <c r="O179" s="22"/>
      <c r="P179" s="22"/>
      <c r="Q179" s="22"/>
      <c r="R179" s="22"/>
      <c r="S179" s="22"/>
      <c r="T179" s="23"/>
      <c r="U179" s="23"/>
      <c r="V179" s="23"/>
      <c r="W179" s="23"/>
      <c r="X179" s="23"/>
      <c r="Y179" s="23"/>
      <c r="Z179" s="23"/>
      <c r="AA179" s="23"/>
      <c r="AB179" s="23"/>
      <c r="AC179" s="23"/>
      <c r="AD179" s="23"/>
      <c r="AE179" s="23"/>
      <c r="AF179" s="23"/>
      <c r="AG179" s="23"/>
    </row>
    <row r="180" spans="2:33" ht="15" customHeight="1" x14ac:dyDescent="0.55000000000000004">
      <c r="B180" s="22"/>
      <c r="C180" s="261"/>
      <c r="D180" s="262"/>
      <c r="E180" s="262"/>
      <c r="F180" s="276" t="s">
        <v>141</v>
      </c>
      <c r="G180" s="276"/>
      <c r="H180" s="276"/>
      <c r="I180" s="276"/>
      <c r="J180" s="276"/>
      <c r="K180" s="276"/>
      <c r="L180" s="423"/>
      <c r="M180" s="423"/>
      <c r="N180" s="423"/>
      <c r="O180" s="423"/>
      <c r="P180" s="423"/>
      <c r="Q180" s="423"/>
      <c r="R180" s="423"/>
      <c r="S180" s="423"/>
      <c r="T180" s="423"/>
      <c r="U180" s="423"/>
      <c r="V180" s="423"/>
      <c r="W180" s="423"/>
      <c r="X180" s="423"/>
      <c r="Y180" s="423"/>
      <c r="Z180" s="423"/>
      <c r="AA180" s="423"/>
      <c r="AB180" s="423"/>
      <c r="AC180" s="423"/>
      <c r="AD180" s="423"/>
      <c r="AE180" s="423"/>
      <c r="AF180" s="423"/>
      <c r="AG180" s="591"/>
    </row>
    <row r="181" spans="2:33" ht="15" customHeight="1" x14ac:dyDescent="0.55000000000000004">
      <c r="B181" s="22"/>
      <c r="C181" s="274"/>
      <c r="D181" s="275"/>
      <c r="E181" s="275"/>
      <c r="F181" s="207"/>
      <c r="G181" s="207"/>
      <c r="H181" s="207"/>
      <c r="I181" s="207"/>
      <c r="J181" s="207"/>
      <c r="K181" s="207"/>
      <c r="L181" s="252"/>
      <c r="M181" s="252"/>
      <c r="N181" s="252"/>
      <c r="O181" s="252"/>
      <c r="P181" s="252"/>
      <c r="Q181" s="252"/>
      <c r="R181" s="252"/>
      <c r="S181" s="252"/>
      <c r="T181" s="252"/>
      <c r="U181" s="252"/>
      <c r="V181" s="252"/>
      <c r="W181" s="252"/>
      <c r="X181" s="252"/>
      <c r="Y181" s="252"/>
      <c r="Z181" s="252"/>
      <c r="AA181" s="252"/>
      <c r="AB181" s="252"/>
      <c r="AC181" s="252"/>
      <c r="AD181" s="252"/>
      <c r="AE181" s="252"/>
      <c r="AF181" s="252"/>
      <c r="AG181" s="253"/>
    </row>
    <row r="182" spans="2:33" ht="15" customHeight="1" x14ac:dyDescent="0.55000000000000004">
      <c r="B182" s="22"/>
      <c r="C182" s="274"/>
      <c r="D182" s="275"/>
      <c r="E182" s="275"/>
      <c r="F182" s="563" t="s">
        <v>142</v>
      </c>
      <c r="G182" s="564"/>
      <c r="H182" s="564"/>
      <c r="I182" s="564"/>
      <c r="J182" s="564"/>
      <c r="K182" s="565"/>
      <c r="L182" s="412"/>
      <c r="M182" s="337"/>
      <c r="N182" s="337"/>
      <c r="O182" s="337"/>
      <c r="P182" s="337"/>
      <c r="Q182" s="338"/>
      <c r="R182" s="207" t="s">
        <v>143</v>
      </c>
      <c r="S182" s="207"/>
      <c r="T182" s="207"/>
      <c r="U182" s="207"/>
      <c r="V182" s="207"/>
      <c r="W182" s="207"/>
      <c r="X182" s="235"/>
      <c r="Y182" s="235"/>
      <c r="Z182" s="235"/>
      <c r="AA182" s="235"/>
      <c r="AB182" s="235"/>
      <c r="AC182" s="235"/>
      <c r="AD182" s="235"/>
      <c r="AE182" s="235"/>
      <c r="AF182" s="235"/>
      <c r="AG182" s="550"/>
    </row>
    <row r="183" spans="2:33" ht="15" customHeight="1" x14ac:dyDescent="0.55000000000000004">
      <c r="B183" s="22"/>
      <c r="C183" s="274"/>
      <c r="D183" s="275"/>
      <c r="E183" s="275"/>
      <c r="F183" s="630"/>
      <c r="G183" s="631"/>
      <c r="H183" s="631"/>
      <c r="I183" s="631"/>
      <c r="J183" s="631"/>
      <c r="K183" s="632"/>
      <c r="L183" s="243"/>
      <c r="M183" s="244"/>
      <c r="N183" s="244"/>
      <c r="O183" s="244"/>
      <c r="P183" s="244"/>
      <c r="Q183" s="245"/>
      <c r="R183" s="207"/>
      <c r="S183" s="207"/>
      <c r="T183" s="207"/>
      <c r="U183" s="207"/>
      <c r="V183" s="207"/>
      <c r="W183" s="207"/>
      <c r="X183" s="238"/>
      <c r="Y183" s="238"/>
      <c r="Z183" s="238"/>
      <c r="AA183" s="238"/>
      <c r="AB183" s="238"/>
      <c r="AC183" s="238"/>
      <c r="AD183" s="238"/>
      <c r="AE183" s="238"/>
      <c r="AF183" s="238"/>
      <c r="AG183" s="551"/>
    </row>
    <row r="184" spans="2:33" ht="15" customHeight="1" x14ac:dyDescent="0.55000000000000004">
      <c r="B184" s="22"/>
      <c r="C184" s="274"/>
      <c r="D184" s="275"/>
      <c r="E184" s="275"/>
      <c r="F184" s="563" t="s">
        <v>123</v>
      </c>
      <c r="G184" s="564"/>
      <c r="H184" s="564"/>
      <c r="I184" s="564"/>
      <c r="J184" s="564"/>
      <c r="K184" s="565"/>
      <c r="L184" s="207" t="s">
        <v>105</v>
      </c>
      <c r="M184" s="207"/>
      <c r="N184" s="207"/>
      <c r="O184" s="207"/>
      <c r="P184" s="207"/>
      <c r="Q184" s="207"/>
      <c r="R184" s="553"/>
      <c r="S184" s="553"/>
      <c r="T184" s="552" t="s">
        <v>18</v>
      </c>
      <c r="U184" s="553"/>
      <c r="V184" s="553"/>
      <c r="W184" s="554"/>
      <c r="X184" s="207" t="s">
        <v>124</v>
      </c>
      <c r="Y184" s="207"/>
      <c r="Z184" s="207"/>
      <c r="AA184" s="207"/>
      <c r="AB184" s="207"/>
      <c r="AC184" s="553"/>
      <c r="AD184" s="553"/>
      <c r="AE184" s="552" t="s">
        <v>18</v>
      </c>
      <c r="AF184" s="553"/>
      <c r="AG184" s="573"/>
    </row>
    <row r="185" spans="2:33" ht="15" customHeight="1" thickBot="1" x14ac:dyDescent="0.6">
      <c r="B185" s="22"/>
      <c r="C185" s="263"/>
      <c r="D185" s="264"/>
      <c r="E185" s="264"/>
      <c r="F185" s="280"/>
      <c r="G185" s="281"/>
      <c r="H185" s="281"/>
      <c r="I185" s="281"/>
      <c r="J185" s="281"/>
      <c r="K185" s="282"/>
      <c r="L185" s="308"/>
      <c r="M185" s="308"/>
      <c r="N185" s="308"/>
      <c r="O185" s="308"/>
      <c r="P185" s="308"/>
      <c r="Q185" s="308"/>
      <c r="R185" s="555"/>
      <c r="S185" s="555"/>
      <c r="T185" s="524"/>
      <c r="U185" s="555"/>
      <c r="V185" s="555"/>
      <c r="W185" s="556"/>
      <c r="X185" s="308"/>
      <c r="Y185" s="308"/>
      <c r="Z185" s="308"/>
      <c r="AA185" s="308"/>
      <c r="AB185" s="308"/>
      <c r="AC185" s="555"/>
      <c r="AD185" s="555"/>
      <c r="AE185" s="524"/>
      <c r="AF185" s="555"/>
      <c r="AG185" s="574"/>
    </row>
    <row r="186" spans="2:33" ht="15" customHeight="1" x14ac:dyDescent="0.25">
      <c r="T186" s="30"/>
      <c r="U186" s="30"/>
      <c r="V186" s="30"/>
      <c r="W186" s="30"/>
      <c r="X186" s="30"/>
      <c r="Y186" s="30"/>
      <c r="Z186" s="30"/>
      <c r="AA186" s="30"/>
      <c r="AB186" s="30"/>
      <c r="AC186" s="30"/>
      <c r="AD186" s="30"/>
      <c r="AE186" s="30"/>
      <c r="AF186" s="30"/>
      <c r="AG186" s="30"/>
    </row>
    <row r="187" spans="2:33" ht="15" customHeight="1" x14ac:dyDescent="0.25">
      <c r="T187" s="30"/>
      <c r="U187" s="30"/>
      <c r="V187" s="30"/>
      <c r="W187" s="30"/>
      <c r="X187" s="30"/>
      <c r="Y187" s="30"/>
      <c r="Z187" s="30"/>
      <c r="AA187" s="30"/>
      <c r="AB187" s="30"/>
      <c r="AC187" s="30"/>
      <c r="AD187" s="30"/>
      <c r="AE187" s="30"/>
      <c r="AF187" s="30"/>
      <c r="AG187" s="30"/>
    </row>
    <row r="188" spans="2:33" ht="15" customHeight="1" x14ac:dyDescent="0.25">
      <c r="T188" s="30"/>
      <c r="U188" s="30"/>
      <c r="V188" s="30"/>
      <c r="W188" s="30"/>
      <c r="X188" s="30"/>
      <c r="Y188" s="30"/>
      <c r="Z188" s="30"/>
      <c r="AA188" s="30"/>
      <c r="AB188" s="30"/>
      <c r="AC188" s="30"/>
      <c r="AD188" s="30"/>
      <c r="AE188" s="30"/>
      <c r="AF188" s="30"/>
      <c r="AG188" s="30"/>
    </row>
    <row r="189" spans="2:33" ht="15" customHeight="1" x14ac:dyDescent="0.25">
      <c r="T189" s="30"/>
      <c r="U189" s="30"/>
      <c r="V189" s="30"/>
      <c r="W189" s="30"/>
      <c r="X189" s="30"/>
      <c r="Y189" s="30"/>
      <c r="Z189" s="30"/>
      <c r="AA189" s="30"/>
      <c r="AB189" s="30"/>
      <c r="AC189" s="30"/>
      <c r="AD189" s="30"/>
      <c r="AE189" s="30"/>
      <c r="AF189" s="30"/>
      <c r="AG189" s="30"/>
    </row>
    <row r="190" spans="2:33" ht="15" customHeight="1" x14ac:dyDescent="0.25">
      <c r="T190" s="30"/>
      <c r="U190" s="30"/>
      <c r="V190" s="30"/>
      <c r="W190" s="30"/>
      <c r="X190" s="30"/>
      <c r="Y190" s="30"/>
      <c r="Z190" s="30"/>
      <c r="AA190" s="30"/>
      <c r="AB190" s="30"/>
      <c r="AC190" s="30"/>
      <c r="AD190" s="30"/>
      <c r="AE190" s="30"/>
      <c r="AF190" s="30"/>
      <c r="AG190" s="30"/>
    </row>
    <row r="191" spans="2:33" ht="15" customHeight="1" x14ac:dyDescent="0.25">
      <c r="T191" s="30"/>
      <c r="U191" s="30"/>
      <c r="V191" s="30"/>
      <c r="W191" s="30"/>
      <c r="X191" s="30"/>
      <c r="Y191" s="30"/>
      <c r="Z191" s="30"/>
      <c r="AA191" s="30"/>
      <c r="AB191" s="30"/>
      <c r="AC191" s="30"/>
      <c r="AD191" s="30"/>
      <c r="AE191" s="30"/>
      <c r="AF191" s="30"/>
      <c r="AG191" s="30"/>
    </row>
    <row r="192" spans="2:33" ht="15" customHeight="1" x14ac:dyDescent="0.25">
      <c r="T192" s="30"/>
      <c r="U192" s="30"/>
      <c r="V192" s="30"/>
      <c r="W192" s="30"/>
      <c r="X192" s="30"/>
      <c r="Y192" s="30"/>
      <c r="Z192" s="30"/>
      <c r="AA192" s="30"/>
      <c r="AB192" s="30"/>
      <c r="AC192" s="30"/>
      <c r="AD192" s="30"/>
      <c r="AE192" s="30"/>
      <c r="AF192" s="30"/>
      <c r="AG192" s="30"/>
    </row>
    <row r="193" spans="2:36" ht="15" customHeight="1" x14ac:dyDescent="0.25">
      <c r="T193" s="30"/>
      <c r="U193" s="30"/>
      <c r="V193" s="30"/>
      <c r="W193" s="30"/>
      <c r="X193" s="30"/>
      <c r="Y193" s="30"/>
      <c r="Z193" s="30"/>
      <c r="AA193" s="30"/>
      <c r="AB193" s="30"/>
      <c r="AC193" s="30"/>
      <c r="AD193" s="30"/>
      <c r="AE193" s="30"/>
      <c r="AF193" s="30"/>
      <c r="AG193" s="30"/>
    </row>
    <row r="194" spans="2:36" ht="15" customHeight="1" x14ac:dyDescent="0.25">
      <c r="T194" s="30"/>
      <c r="U194" s="30"/>
      <c r="V194" s="30"/>
      <c r="W194" s="30"/>
      <c r="X194" s="30"/>
      <c r="Y194" s="30"/>
      <c r="Z194" s="30"/>
      <c r="AA194" s="30"/>
      <c r="AB194" s="30"/>
      <c r="AC194" s="30"/>
      <c r="AD194" s="30"/>
      <c r="AE194" s="30"/>
      <c r="AF194" s="30"/>
      <c r="AG194" s="30"/>
    </row>
    <row r="195" spans="2:36" ht="15" customHeight="1" x14ac:dyDescent="0.25">
      <c r="T195" s="30"/>
      <c r="U195" s="30"/>
      <c r="V195" s="30"/>
      <c r="W195" s="30"/>
      <c r="X195" s="30"/>
      <c r="Y195" s="30"/>
      <c r="Z195" s="30"/>
      <c r="AA195" s="30"/>
      <c r="AB195" s="30"/>
      <c r="AC195" s="30"/>
      <c r="AD195" s="30"/>
      <c r="AE195" s="30"/>
      <c r="AF195" s="30"/>
      <c r="AG195" s="30"/>
    </row>
    <row r="196" spans="2:36" ht="15" customHeight="1" x14ac:dyDescent="0.55000000000000004">
      <c r="T196" s="196" t="str">
        <f>$H$26&amp;IF($H$28&lt;&gt;""," "&amp;$H$28,"")&amp;" "&amp;$H$24</f>
        <v xml:space="preserve"> </v>
      </c>
      <c r="U196" s="196"/>
      <c r="V196" s="196"/>
      <c r="W196" s="196"/>
      <c r="X196" s="196"/>
      <c r="Y196" s="196"/>
      <c r="Z196" s="196"/>
      <c r="AA196" s="196"/>
      <c r="AB196" s="196"/>
      <c r="AC196" s="196"/>
      <c r="AD196" s="196"/>
      <c r="AE196" s="196"/>
      <c r="AF196" s="196"/>
      <c r="AG196" s="196"/>
    </row>
    <row r="197" spans="2:36" ht="15" customHeight="1" x14ac:dyDescent="0.55000000000000004">
      <c r="N197" s="33" t="s">
        <v>637</v>
      </c>
      <c r="O197" s="33"/>
      <c r="P197" s="33"/>
      <c r="Q197" s="33"/>
      <c r="R197" s="33"/>
      <c r="S197" s="33"/>
      <c r="T197" s="197"/>
      <c r="U197" s="197"/>
      <c r="V197" s="197"/>
      <c r="W197" s="197"/>
      <c r="X197" s="197"/>
      <c r="Y197" s="197"/>
      <c r="Z197" s="197"/>
      <c r="AA197" s="197"/>
      <c r="AB197" s="197"/>
      <c r="AC197" s="197"/>
      <c r="AD197" s="197"/>
      <c r="AE197" s="197"/>
      <c r="AF197" s="197"/>
      <c r="AG197" s="197"/>
    </row>
    <row r="198" spans="2:36" ht="15" customHeight="1" x14ac:dyDescent="0.3">
      <c r="C198" s="76"/>
      <c r="D198" s="76"/>
      <c r="E198" s="76"/>
      <c r="F198" s="76"/>
      <c r="G198" s="76"/>
      <c r="H198" s="76"/>
      <c r="I198" s="76"/>
      <c r="J198" s="76"/>
      <c r="K198" s="76"/>
      <c r="T198" s="29"/>
      <c r="U198" s="29"/>
      <c r="V198" s="29"/>
      <c r="W198" s="29"/>
      <c r="X198" s="29"/>
      <c r="Y198" s="29"/>
      <c r="Z198" s="29"/>
      <c r="AA198" s="29"/>
      <c r="AB198" s="29"/>
      <c r="AC198" s="29"/>
      <c r="AD198" s="29"/>
      <c r="AE198" s="29"/>
      <c r="AF198" s="29"/>
      <c r="AG198" s="29"/>
    </row>
    <row r="199" spans="2:36" ht="15" customHeight="1" x14ac:dyDescent="0.3">
      <c r="C199" s="76"/>
      <c r="D199" s="76"/>
      <c r="E199" s="76"/>
      <c r="F199" s="76"/>
      <c r="G199" s="76"/>
      <c r="H199" s="76"/>
      <c r="I199" s="76"/>
      <c r="J199" s="76"/>
      <c r="K199" s="76"/>
      <c r="N199" s="33" t="s">
        <v>180</v>
      </c>
      <c r="O199" s="33"/>
      <c r="P199" s="33"/>
      <c r="Q199" s="33"/>
      <c r="R199" s="33"/>
      <c r="S199" s="33"/>
      <c r="T199" s="32"/>
      <c r="U199" s="32"/>
      <c r="V199" s="32"/>
      <c r="W199" s="32"/>
      <c r="X199" s="32"/>
      <c r="Y199" s="32"/>
      <c r="Z199" s="32"/>
      <c r="AA199" s="32"/>
      <c r="AB199" s="32"/>
      <c r="AC199" s="32"/>
      <c r="AD199" s="32"/>
      <c r="AE199" s="32"/>
      <c r="AF199" s="32"/>
      <c r="AG199" s="32"/>
    </row>
    <row r="200" spans="2:36" ht="15" customHeight="1" x14ac:dyDescent="0.55000000000000004">
      <c r="B200" s="2"/>
      <c r="C200" s="2"/>
      <c r="D200" s="2"/>
      <c r="E200" s="2"/>
      <c r="F200" s="59"/>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2:36" ht="15" customHeight="1" x14ac:dyDescent="0.55000000000000004">
      <c r="B201" s="427" t="s">
        <v>223</v>
      </c>
      <c r="C201" s="427"/>
      <c r="D201" s="427"/>
      <c r="E201" s="427"/>
      <c r="F201" s="427"/>
      <c r="G201" s="427"/>
      <c r="H201" s="427"/>
      <c r="I201" s="427"/>
      <c r="J201" s="427"/>
      <c r="K201" s="427"/>
      <c r="L201" s="427"/>
      <c r="M201" s="427"/>
      <c r="N201" s="427"/>
      <c r="O201" s="427"/>
      <c r="P201" s="427"/>
      <c r="Q201" s="427"/>
      <c r="R201" s="427"/>
      <c r="S201" s="427"/>
      <c r="T201" s="427"/>
      <c r="U201" s="427"/>
      <c r="V201" s="427"/>
      <c r="W201" s="427"/>
      <c r="X201" s="427"/>
      <c r="Y201" s="427"/>
      <c r="Z201" s="427"/>
      <c r="AA201" s="427"/>
      <c r="AB201" s="427"/>
      <c r="AC201" s="427"/>
      <c r="AD201" s="427"/>
      <c r="AE201" s="427"/>
      <c r="AF201" s="427"/>
      <c r="AG201" s="427"/>
    </row>
    <row r="202" spans="2:36" ht="15" customHeight="1" x14ac:dyDescent="0.55000000000000004">
      <c r="B202" s="6"/>
      <c r="C202" s="6"/>
      <c r="D202" s="6"/>
      <c r="E202" s="6"/>
      <c r="F202" s="63"/>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row>
    <row r="203" spans="2:36" ht="15" customHeight="1" thickBot="1" x14ac:dyDescent="0.6">
      <c r="B203" s="2" t="s">
        <v>198</v>
      </c>
      <c r="C203" s="6"/>
      <c r="D203" s="6"/>
      <c r="E203" s="6"/>
      <c r="F203" s="63"/>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row>
    <row r="204" spans="2:36" ht="15" customHeight="1" x14ac:dyDescent="0.55000000000000004">
      <c r="B204" s="2"/>
      <c r="C204" s="575" t="s">
        <v>183</v>
      </c>
      <c r="D204" s="576"/>
      <c r="E204" s="576"/>
      <c r="F204" s="576"/>
      <c r="G204" s="576"/>
      <c r="H204" s="576"/>
      <c r="I204" s="576"/>
      <c r="J204" s="548"/>
      <c r="K204" s="285"/>
      <c r="L204" s="285"/>
      <c r="M204" s="285"/>
      <c r="N204" s="285"/>
      <c r="O204" s="285"/>
      <c r="P204" s="285"/>
      <c r="Q204" s="285"/>
      <c r="R204" s="285"/>
      <c r="S204" s="285"/>
      <c r="T204" s="724"/>
      <c r="U204" s="567" t="s">
        <v>158</v>
      </c>
      <c r="V204" s="568"/>
      <c r="W204" s="568"/>
      <c r="X204" s="568"/>
      <c r="Y204" s="569"/>
      <c r="Z204" s="548"/>
      <c r="AA204" s="285"/>
      <c r="AB204" s="285"/>
      <c r="AC204" s="285"/>
      <c r="AD204" s="285"/>
      <c r="AE204" s="285"/>
      <c r="AF204" s="285"/>
      <c r="AG204" s="319"/>
      <c r="AH204" s="2"/>
      <c r="AI204" s="2"/>
      <c r="AJ204" s="2"/>
    </row>
    <row r="205" spans="2:36" ht="15" customHeight="1" x14ac:dyDescent="0.55000000000000004">
      <c r="B205" s="2"/>
      <c r="C205" s="393"/>
      <c r="D205" s="392"/>
      <c r="E205" s="392"/>
      <c r="F205" s="392"/>
      <c r="G205" s="392"/>
      <c r="H205" s="392"/>
      <c r="I205" s="392"/>
      <c r="J205" s="540"/>
      <c r="K205" s="541"/>
      <c r="L205" s="541"/>
      <c r="M205" s="541"/>
      <c r="N205" s="541"/>
      <c r="O205" s="541"/>
      <c r="P205" s="541"/>
      <c r="Q205" s="541"/>
      <c r="R205" s="541"/>
      <c r="S205" s="541"/>
      <c r="T205" s="577"/>
      <c r="U205" s="570"/>
      <c r="V205" s="571"/>
      <c r="W205" s="571"/>
      <c r="X205" s="571"/>
      <c r="Y205" s="572"/>
      <c r="Z205" s="540"/>
      <c r="AA205" s="541"/>
      <c r="AB205" s="541"/>
      <c r="AC205" s="541"/>
      <c r="AD205" s="541"/>
      <c r="AE205" s="541"/>
      <c r="AF205" s="541"/>
      <c r="AG205" s="549"/>
      <c r="AH205" s="2"/>
      <c r="AI205" s="2"/>
      <c r="AJ205" s="2"/>
    </row>
    <row r="206" spans="2:36" ht="15" customHeight="1" x14ac:dyDescent="0.55000000000000004">
      <c r="B206" s="2"/>
      <c r="C206" s="388" t="s">
        <v>4</v>
      </c>
      <c r="D206" s="372"/>
      <c r="E206" s="372"/>
      <c r="F206" s="372"/>
      <c r="G206" s="372"/>
      <c r="H206" s="372"/>
      <c r="I206" s="372"/>
      <c r="J206" s="557"/>
      <c r="K206" s="557"/>
      <c r="L206" s="557"/>
      <c r="M206" s="557"/>
      <c r="N206" s="557"/>
      <c r="O206" s="557"/>
      <c r="P206" s="557"/>
      <c r="Q206" s="557"/>
      <c r="R206" s="557"/>
      <c r="S206" s="557"/>
      <c r="T206" s="557"/>
      <c r="U206" s="557"/>
      <c r="V206" s="557"/>
      <c r="W206" s="557"/>
      <c r="X206" s="557"/>
      <c r="Y206" s="557"/>
      <c r="Z206" s="557"/>
      <c r="AA206" s="557"/>
      <c r="AB206" s="557"/>
      <c r="AC206" s="557"/>
      <c r="AD206" s="557"/>
      <c r="AE206" s="557"/>
      <c r="AF206" s="557"/>
      <c r="AG206" s="558"/>
      <c r="AH206" s="2"/>
      <c r="AI206" s="2"/>
      <c r="AJ206" s="2"/>
    </row>
    <row r="207" spans="2:36" ht="15" customHeight="1" x14ac:dyDescent="0.55000000000000004">
      <c r="B207" s="2"/>
      <c r="C207" s="388"/>
      <c r="D207" s="372"/>
      <c r="E207" s="372"/>
      <c r="F207" s="372"/>
      <c r="G207" s="372"/>
      <c r="H207" s="372"/>
      <c r="I207" s="372"/>
      <c r="J207" s="557"/>
      <c r="K207" s="557"/>
      <c r="L207" s="557"/>
      <c r="M207" s="557"/>
      <c r="N207" s="557"/>
      <c r="O207" s="557"/>
      <c r="P207" s="557"/>
      <c r="Q207" s="557"/>
      <c r="R207" s="557"/>
      <c r="S207" s="557"/>
      <c r="T207" s="557"/>
      <c r="U207" s="557"/>
      <c r="V207" s="557"/>
      <c r="W207" s="557"/>
      <c r="X207" s="557"/>
      <c r="Y207" s="557"/>
      <c r="Z207" s="557"/>
      <c r="AA207" s="557"/>
      <c r="AB207" s="557"/>
      <c r="AC207" s="557"/>
      <c r="AD207" s="557"/>
      <c r="AE207" s="557"/>
      <c r="AF207" s="557"/>
      <c r="AG207" s="558"/>
      <c r="AH207" s="2"/>
      <c r="AI207" s="2"/>
      <c r="AJ207" s="2"/>
    </row>
    <row r="208" spans="2:36" ht="15" customHeight="1" x14ac:dyDescent="0.55000000000000004">
      <c r="B208" s="2"/>
      <c r="C208" s="388" t="s">
        <v>5</v>
      </c>
      <c r="D208" s="372"/>
      <c r="E208" s="372"/>
      <c r="F208" s="372"/>
      <c r="G208" s="372"/>
      <c r="H208" s="372"/>
      <c r="I208" s="372"/>
      <c r="J208" s="557"/>
      <c r="K208" s="557"/>
      <c r="L208" s="557"/>
      <c r="M208" s="557"/>
      <c r="N208" s="557"/>
      <c r="O208" s="557"/>
      <c r="P208" s="557"/>
      <c r="Q208" s="557"/>
      <c r="R208" s="557"/>
      <c r="S208" s="557"/>
      <c r="T208" s="557"/>
      <c r="U208" s="557"/>
      <c r="V208" s="557"/>
      <c r="W208" s="557"/>
      <c r="X208" s="557"/>
      <c r="Y208" s="557"/>
      <c r="Z208" s="557"/>
      <c r="AA208" s="557"/>
      <c r="AB208" s="557"/>
      <c r="AC208" s="557"/>
      <c r="AD208" s="557"/>
      <c r="AE208" s="557"/>
      <c r="AF208" s="557"/>
      <c r="AG208" s="558"/>
      <c r="AH208" s="2"/>
      <c r="AI208" s="2"/>
      <c r="AJ208" s="2"/>
    </row>
    <row r="209" spans="2:36" ht="15" customHeight="1" x14ac:dyDescent="0.55000000000000004">
      <c r="B209" s="2"/>
      <c r="C209" s="388"/>
      <c r="D209" s="372"/>
      <c r="E209" s="372"/>
      <c r="F209" s="372"/>
      <c r="G209" s="372"/>
      <c r="H209" s="372"/>
      <c r="I209" s="372"/>
      <c r="J209" s="557"/>
      <c r="K209" s="557"/>
      <c r="L209" s="557"/>
      <c r="M209" s="557"/>
      <c r="N209" s="557"/>
      <c r="O209" s="557"/>
      <c r="P209" s="557"/>
      <c r="Q209" s="557"/>
      <c r="R209" s="557"/>
      <c r="S209" s="557"/>
      <c r="T209" s="557"/>
      <c r="U209" s="557"/>
      <c r="V209" s="557"/>
      <c r="W209" s="557"/>
      <c r="X209" s="557"/>
      <c r="Y209" s="557"/>
      <c r="Z209" s="557"/>
      <c r="AA209" s="557"/>
      <c r="AB209" s="557"/>
      <c r="AC209" s="557"/>
      <c r="AD209" s="557"/>
      <c r="AE209" s="557"/>
      <c r="AF209" s="557"/>
      <c r="AG209" s="558"/>
      <c r="AH209" s="2"/>
      <c r="AI209" s="2"/>
      <c r="AJ209" s="2"/>
    </row>
    <row r="210" spans="2:36" ht="15" customHeight="1" x14ac:dyDescent="0.55000000000000004">
      <c r="B210" s="2"/>
      <c r="C210" s="388" t="s">
        <v>201</v>
      </c>
      <c r="D210" s="372"/>
      <c r="E210" s="372"/>
      <c r="F210" s="372"/>
      <c r="G210" s="372"/>
      <c r="H210" s="372"/>
      <c r="I210" s="372"/>
      <c r="J210" s="559"/>
      <c r="K210" s="559"/>
      <c r="L210" s="559"/>
      <c r="M210" s="559"/>
      <c r="N210" s="559"/>
      <c r="O210" s="559"/>
      <c r="P210" s="559"/>
      <c r="Q210" s="559"/>
      <c r="R210" s="559"/>
      <c r="S210" s="559"/>
      <c r="T210" s="559"/>
      <c r="U210" s="559"/>
      <c r="V210" s="559"/>
      <c r="W210" s="559"/>
      <c r="X210" s="559"/>
      <c r="Y210" s="559"/>
      <c r="Z210" s="559"/>
      <c r="AA210" s="559"/>
      <c r="AB210" s="559"/>
      <c r="AC210" s="559"/>
      <c r="AD210" s="559"/>
      <c r="AE210" s="559"/>
      <c r="AF210" s="559"/>
      <c r="AG210" s="560"/>
      <c r="AH210" s="2"/>
      <c r="AI210" s="2"/>
      <c r="AJ210" s="2"/>
    </row>
    <row r="211" spans="2:36" ht="15" customHeight="1" x14ac:dyDescent="0.55000000000000004">
      <c r="B211" s="2"/>
      <c r="C211" s="388"/>
      <c r="D211" s="372"/>
      <c r="E211" s="372"/>
      <c r="F211" s="372"/>
      <c r="G211" s="372"/>
      <c r="H211" s="372"/>
      <c r="I211" s="372"/>
      <c r="J211" s="561"/>
      <c r="K211" s="561"/>
      <c r="L211" s="561"/>
      <c r="M211" s="561"/>
      <c r="N211" s="561"/>
      <c r="O211" s="561"/>
      <c r="P211" s="561"/>
      <c r="Q211" s="561"/>
      <c r="R211" s="561"/>
      <c r="S211" s="559"/>
      <c r="T211" s="559"/>
      <c r="U211" s="559"/>
      <c r="V211" s="559"/>
      <c r="W211" s="559"/>
      <c r="X211" s="559"/>
      <c r="Y211" s="559"/>
      <c r="Z211" s="561"/>
      <c r="AA211" s="561"/>
      <c r="AB211" s="561"/>
      <c r="AC211" s="561"/>
      <c r="AD211" s="561"/>
      <c r="AE211" s="561"/>
      <c r="AF211" s="561"/>
      <c r="AG211" s="562"/>
      <c r="AH211" s="2"/>
      <c r="AI211" s="2"/>
      <c r="AJ211" s="2"/>
    </row>
    <row r="212" spans="2:36" ht="15" customHeight="1" x14ac:dyDescent="0.55000000000000004">
      <c r="B212" s="2"/>
      <c r="C212" s="388" t="s">
        <v>195</v>
      </c>
      <c r="D212" s="372"/>
      <c r="E212" s="372"/>
      <c r="F212" s="372"/>
      <c r="G212" s="372"/>
      <c r="H212" s="372"/>
      <c r="I212" s="373"/>
      <c r="J212" s="500"/>
      <c r="K212" s="501"/>
      <c r="L212" s="538" t="s">
        <v>648</v>
      </c>
      <c r="M212" s="501"/>
      <c r="N212" s="501"/>
      <c r="O212" s="538" t="s">
        <v>18</v>
      </c>
      <c r="P212" s="501"/>
      <c r="Q212" s="501"/>
      <c r="R212" s="502"/>
      <c r="S212" s="371" t="s">
        <v>159</v>
      </c>
      <c r="T212" s="372"/>
      <c r="U212" s="372"/>
      <c r="V212" s="372"/>
      <c r="W212" s="372"/>
      <c r="X212" s="372"/>
      <c r="Y212" s="373"/>
      <c r="Z212" s="500"/>
      <c r="AA212" s="501"/>
      <c r="AB212" s="538" t="s">
        <v>648</v>
      </c>
      <c r="AC212" s="501"/>
      <c r="AD212" s="501"/>
      <c r="AE212" s="538" t="s">
        <v>18</v>
      </c>
      <c r="AF212" s="501"/>
      <c r="AG212" s="566"/>
      <c r="AH212" s="2"/>
      <c r="AI212" s="2"/>
      <c r="AJ212" s="2"/>
    </row>
    <row r="213" spans="2:36" ht="15" customHeight="1" x14ac:dyDescent="0.55000000000000004">
      <c r="B213" s="2"/>
      <c r="C213" s="388"/>
      <c r="D213" s="372"/>
      <c r="E213" s="372"/>
      <c r="F213" s="372"/>
      <c r="G213" s="372"/>
      <c r="H213" s="372"/>
      <c r="I213" s="373"/>
      <c r="J213" s="540"/>
      <c r="K213" s="541"/>
      <c r="L213" s="539"/>
      <c r="M213" s="541"/>
      <c r="N213" s="541"/>
      <c r="O213" s="539"/>
      <c r="P213" s="541"/>
      <c r="Q213" s="541"/>
      <c r="R213" s="577"/>
      <c r="S213" s="371"/>
      <c r="T213" s="372"/>
      <c r="U213" s="372"/>
      <c r="V213" s="372"/>
      <c r="W213" s="372"/>
      <c r="X213" s="372"/>
      <c r="Y213" s="373"/>
      <c r="Z213" s="540"/>
      <c r="AA213" s="541"/>
      <c r="AB213" s="539"/>
      <c r="AC213" s="541"/>
      <c r="AD213" s="541"/>
      <c r="AE213" s="539"/>
      <c r="AF213" s="541"/>
      <c r="AG213" s="549"/>
      <c r="AH213" s="2"/>
      <c r="AI213" s="2"/>
      <c r="AJ213" s="2"/>
    </row>
    <row r="214" spans="2:36" ht="15" customHeight="1" x14ac:dyDescent="0.55000000000000004">
      <c r="B214" s="2"/>
      <c r="C214" s="388" t="s">
        <v>103</v>
      </c>
      <c r="D214" s="372"/>
      <c r="E214" s="372"/>
      <c r="F214" s="372"/>
      <c r="G214" s="467"/>
      <c r="H214" s="467"/>
      <c r="I214" s="467"/>
      <c r="J214" s="626"/>
      <c r="K214" s="626"/>
      <c r="L214" s="626"/>
      <c r="M214" s="626"/>
      <c r="N214" s="718" t="s">
        <v>11</v>
      </c>
      <c r="O214" s="718"/>
      <c r="P214" s="718"/>
      <c r="Q214" s="578"/>
      <c r="R214" s="578"/>
      <c r="S214" s="666"/>
      <c r="T214" s="666"/>
      <c r="U214" s="666"/>
      <c r="V214" s="666"/>
      <c r="W214" s="666"/>
      <c r="X214" s="372" t="s">
        <v>12</v>
      </c>
      <c r="Y214" s="372"/>
      <c r="Z214" s="718"/>
      <c r="AA214" s="578"/>
      <c r="AB214" s="578"/>
      <c r="AC214" s="578"/>
      <c r="AD214" s="578"/>
      <c r="AE214" s="578"/>
      <c r="AF214" s="578"/>
      <c r="AG214" s="579"/>
      <c r="AH214" s="2"/>
      <c r="AI214" s="2"/>
      <c r="AJ214" s="2"/>
    </row>
    <row r="215" spans="2:36" ht="15" customHeight="1" thickBot="1" x14ac:dyDescent="0.6">
      <c r="B215" s="2"/>
      <c r="C215" s="624"/>
      <c r="D215" s="625"/>
      <c r="E215" s="625"/>
      <c r="F215" s="625"/>
      <c r="G215" s="669"/>
      <c r="H215" s="669"/>
      <c r="I215" s="669"/>
      <c r="J215" s="669"/>
      <c r="K215" s="669"/>
      <c r="L215" s="669"/>
      <c r="M215" s="669"/>
      <c r="N215" s="625"/>
      <c r="O215" s="625"/>
      <c r="P215" s="625"/>
      <c r="Q215" s="580"/>
      <c r="R215" s="580"/>
      <c r="S215" s="580"/>
      <c r="T215" s="580"/>
      <c r="U215" s="580"/>
      <c r="V215" s="580"/>
      <c r="W215" s="580"/>
      <c r="X215" s="625"/>
      <c r="Y215" s="625"/>
      <c r="Z215" s="625"/>
      <c r="AA215" s="580"/>
      <c r="AB215" s="580"/>
      <c r="AC215" s="580"/>
      <c r="AD215" s="580"/>
      <c r="AE215" s="580"/>
      <c r="AF215" s="580"/>
      <c r="AG215" s="581"/>
      <c r="AH215" s="2"/>
      <c r="AI215" s="2"/>
      <c r="AJ215" s="2"/>
    </row>
    <row r="216" spans="2:36" ht="15" customHeight="1" thickBot="1" x14ac:dyDescent="0.6">
      <c r="B216" s="6"/>
      <c r="C216" s="51"/>
      <c r="D216" s="51"/>
      <c r="E216" s="51"/>
      <c r="F216" s="69"/>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row>
    <row r="217" spans="2:36" ht="15" customHeight="1" thickBot="1" x14ac:dyDescent="0.6">
      <c r="B217" s="6"/>
      <c r="C217" s="582" t="s">
        <v>214</v>
      </c>
      <c r="D217" s="583"/>
      <c r="E217" s="583"/>
      <c r="F217" s="583"/>
      <c r="G217" s="583"/>
      <c r="H217" s="583"/>
      <c r="I217" s="584"/>
      <c r="J217" s="719" t="s">
        <v>10</v>
      </c>
      <c r="K217" s="583"/>
      <c r="L217" s="583"/>
      <c r="M217" s="583"/>
      <c r="N217" s="583"/>
      <c r="O217" s="583"/>
      <c r="P217" s="584"/>
      <c r="Q217" s="636" t="s">
        <v>215</v>
      </c>
      <c r="R217" s="637"/>
      <c r="S217" s="637"/>
      <c r="T217" s="637"/>
      <c r="U217" s="637"/>
      <c r="V217" s="637"/>
      <c r="W217" s="637"/>
      <c r="X217" s="637"/>
      <c r="Y217" s="637"/>
      <c r="Z217" s="637"/>
      <c r="AA217" s="637"/>
      <c r="AB217" s="637"/>
      <c r="AC217" s="637"/>
      <c r="AD217" s="637"/>
      <c r="AE217" s="637"/>
      <c r="AF217" s="637"/>
      <c r="AG217" s="638"/>
    </row>
    <row r="218" spans="2:36" ht="15" customHeight="1" thickTop="1" thickBot="1" x14ac:dyDescent="0.6">
      <c r="B218" s="6"/>
      <c r="C218" s="599" t="s">
        <v>76</v>
      </c>
      <c r="D218" s="600"/>
      <c r="E218" s="600"/>
      <c r="F218" s="600"/>
      <c r="G218" s="600"/>
      <c r="H218" s="600"/>
      <c r="I218" s="601"/>
      <c r="J218" s="639" t="s">
        <v>216</v>
      </c>
      <c r="K218" s="640"/>
      <c r="L218" s="640"/>
      <c r="M218" s="640"/>
      <c r="N218" s="640"/>
      <c r="O218" s="640"/>
      <c r="P218" s="641"/>
      <c r="Q218" s="639" t="s">
        <v>217</v>
      </c>
      <c r="R218" s="640"/>
      <c r="S218" s="640"/>
      <c r="T218" s="640"/>
      <c r="U218" s="640"/>
      <c r="V218" s="640"/>
      <c r="W218" s="640"/>
      <c r="X218" s="640"/>
      <c r="Y218" s="640"/>
      <c r="Z218" s="640"/>
      <c r="AA218" s="640"/>
      <c r="AB218" s="640"/>
      <c r="AC218" s="640"/>
      <c r="AD218" s="640"/>
      <c r="AE218" s="640"/>
      <c r="AF218" s="640"/>
      <c r="AG218" s="647"/>
    </row>
    <row r="219" spans="2:36" ht="15" customHeight="1" thickTop="1" x14ac:dyDescent="0.55000000000000004">
      <c r="B219" s="6"/>
      <c r="C219" s="602" t="s">
        <v>218</v>
      </c>
      <c r="D219" s="603"/>
      <c r="E219" s="603"/>
      <c r="F219" s="603"/>
      <c r="G219" s="603"/>
      <c r="H219" s="603"/>
      <c r="I219" s="603"/>
      <c r="J219" s="648" t="s">
        <v>32</v>
      </c>
      <c r="K219" s="648"/>
      <c r="L219" s="648"/>
      <c r="M219" s="648"/>
      <c r="N219" s="648"/>
      <c r="O219" s="648"/>
      <c r="P219" s="648"/>
      <c r="Q219" s="648" t="s">
        <v>219</v>
      </c>
      <c r="R219" s="648"/>
      <c r="S219" s="648"/>
      <c r="T219" s="648"/>
      <c r="U219" s="648"/>
      <c r="V219" s="648"/>
      <c r="W219" s="648"/>
      <c r="X219" s="648"/>
      <c r="Y219" s="648"/>
      <c r="Z219" s="648"/>
      <c r="AA219" s="648"/>
      <c r="AB219" s="648"/>
      <c r="AC219" s="648"/>
      <c r="AD219" s="648"/>
      <c r="AE219" s="648"/>
      <c r="AF219" s="648"/>
      <c r="AG219" s="649"/>
    </row>
    <row r="220" spans="2:36" ht="15" customHeight="1" x14ac:dyDescent="0.55000000000000004">
      <c r="B220" s="6"/>
      <c r="C220" s="604"/>
      <c r="D220" s="605"/>
      <c r="E220" s="605"/>
      <c r="F220" s="605"/>
      <c r="G220" s="605"/>
      <c r="H220" s="605"/>
      <c r="I220" s="605"/>
      <c r="J220" s="650" t="s">
        <v>33</v>
      </c>
      <c r="K220" s="650"/>
      <c r="L220" s="650"/>
      <c r="M220" s="650"/>
      <c r="N220" s="650"/>
      <c r="O220" s="650"/>
      <c r="P220" s="650"/>
      <c r="Q220" s="650" t="s">
        <v>220</v>
      </c>
      <c r="R220" s="650"/>
      <c r="S220" s="650"/>
      <c r="T220" s="650"/>
      <c r="U220" s="650"/>
      <c r="V220" s="650"/>
      <c r="W220" s="650"/>
      <c r="X220" s="650"/>
      <c r="Y220" s="650"/>
      <c r="Z220" s="650"/>
      <c r="AA220" s="650"/>
      <c r="AB220" s="650"/>
      <c r="AC220" s="650"/>
      <c r="AD220" s="650"/>
      <c r="AE220" s="650"/>
      <c r="AF220" s="650"/>
      <c r="AG220" s="651"/>
    </row>
    <row r="221" spans="2:36" ht="15" customHeight="1" thickBot="1" x14ac:dyDescent="0.6">
      <c r="B221" s="6"/>
      <c r="C221" s="606"/>
      <c r="D221" s="607"/>
      <c r="E221" s="607"/>
      <c r="F221" s="607"/>
      <c r="G221" s="607"/>
      <c r="H221" s="607"/>
      <c r="I221" s="607"/>
      <c r="J221" s="652" t="s">
        <v>34</v>
      </c>
      <c r="K221" s="652"/>
      <c r="L221" s="652"/>
      <c r="M221" s="652"/>
      <c r="N221" s="652"/>
      <c r="O221" s="652"/>
      <c r="P221" s="652"/>
      <c r="Q221" s="652" t="s">
        <v>206</v>
      </c>
      <c r="R221" s="652"/>
      <c r="S221" s="652"/>
      <c r="T221" s="652"/>
      <c r="U221" s="652"/>
      <c r="V221" s="652"/>
      <c r="W221" s="652"/>
      <c r="X221" s="652"/>
      <c r="Y221" s="652"/>
      <c r="Z221" s="652"/>
      <c r="AA221" s="652"/>
      <c r="AB221" s="652"/>
      <c r="AC221" s="652"/>
      <c r="AD221" s="652"/>
      <c r="AE221" s="652"/>
      <c r="AF221" s="652"/>
      <c r="AG221" s="653"/>
    </row>
    <row r="222" spans="2:36" ht="15" customHeight="1" thickTop="1" x14ac:dyDescent="0.55000000000000004">
      <c r="B222" s="6"/>
      <c r="C222" s="720" t="s">
        <v>221</v>
      </c>
      <c r="D222" s="721"/>
      <c r="E222" s="721"/>
      <c r="F222" s="721"/>
      <c r="G222" s="721"/>
      <c r="H222" s="721"/>
      <c r="I222" s="721"/>
      <c r="J222" s="639" t="s">
        <v>37</v>
      </c>
      <c r="K222" s="640"/>
      <c r="L222" s="640"/>
      <c r="M222" s="640"/>
      <c r="N222" s="640"/>
      <c r="O222" s="640"/>
      <c r="P222" s="641"/>
      <c r="Q222" s="639" t="s">
        <v>222</v>
      </c>
      <c r="R222" s="640"/>
      <c r="S222" s="640"/>
      <c r="T222" s="640"/>
      <c r="U222" s="640"/>
      <c r="V222" s="640"/>
      <c r="W222" s="640"/>
      <c r="X222" s="640"/>
      <c r="Y222" s="640"/>
      <c r="Z222" s="640"/>
      <c r="AA222" s="640"/>
      <c r="AB222" s="640"/>
      <c r="AC222" s="640"/>
      <c r="AD222" s="640"/>
      <c r="AE222" s="640"/>
      <c r="AF222" s="640"/>
      <c r="AG222" s="647"/>
    </row>
    <row r="223" spans="2:36" ht="15" customHeight="1" thickBot="1" x14ac:dyDescent="0.6">
      <c r="B223" s="6"/>
      <c r="C223" s="722"/>
      <c r="D223" s="723"/>
      <c r="E223" s="723"/>
      <c r="F223" s="723"/>
      <c r="G223" s="723"/>
      <c r="H223" s="723"/>
      <c r="I223" s="723"/>
      <c r="J223" s="644"/>
      <c r="K223" s="645"/>
      <c r="L223" s="645"/>
      <c r="M223" s="645"/>
      <c r="N223" s="645"/>
      <c r="O223" s="645"/>
      <c r="P223" s="646"/>
      <c r="Q223" s="644"/>
      <c r="R223" s="645"/>
      <c r="S223" s="645"/>
      <c r="T223" s="645"/>
      <c r="U223" s="645"/>
      <c r="V223" s="645"/>
      <c r="W223" s="645"/>
      <c r="X223" s="645"/>
      <c r="Y223" s="645"/>
      <c r="Z223" s="645"/>
      <c r="AA223" s="645"/>
      <c r="AB223" s="645"/>
      <c r="AC223" s="645"/>
      <c r="AD223" s="645"/>
      <c r="AE223" s="645"/>
      <c r="AF223" s="645"/>
      <c r="AG223" s="678"/>
    </row>
    <row r="224" spans="2:36" ht="15" customHeight="1" thickTop="1" x14ac:dyDescent="0.55000000000000004">
      <c r="B224" s="6"/>
      <c r="C224" s="599" t="s">
        <v>207</v>
      </c>
      <c r="D224" s="600"/>
      <c r="E224" s="600"/>
      <c r="F224" s="600"/>
      <c r="G224" s="600"/>
      <c r="H224" s="600"/>
      <c r="I224" s="600"/>
      <c r="J224" s="704" t="s">
        <v>208</v>
      </c>
      <c r="K224" s="705"/>
      <c r="L224" s="705"/>
      <c r="M224" s="705"/>
      <c r="N224" s="705"/>
      <c r="O224" s="705"/>
      <c r="P224" s="706"/>
      <c r="Q224" s="704" t="s">
        <v>209</v>
      </c>
      <c r="R224" s="705"/>
      <c r="S224" s="705"/>
      <c r="T224" s="705"/>
      <c r="U224" s="705"/>
      <c r="V224" s="705"/>
      <c r="W224" s="705"/>
      <c r="X224" s="705"/>
      <c r="Y224" s="705"/>
      <c r="Z224" s="705"/>
      <c r="AA224" s="705"/>
      <c r="AB224" s="705"/>
      <c r="AC224" s="705"/>
      <c r="AD224" s="705"/>
      <c r="AE224" s="705"/>
      <c r="AF224" s="705"/>
      <c r="AG224" s="708"/>
    </row>
    <row r="225" spans="2:33" ht="15" customHeight="1" x14ac:dyDescent="0.55000000000000004">
      <c r="B225" s="6"/>
      <c r="C225" s="599"/>
      <c r="D225" s="600"/>
      <c r="E225" s="600"/>
      <c r="F225" s="600"/>
      <c r="G225" s="600"/>
      <c r="H225" s="600"/>
      <c r="I225" s="600"/>
      <c r="J225" s="654" t="s">
        <v>161</v>
      </c>
      <c r="K225" s="655"/>
      <c r="L225" s="655"/>
      <c r="M225" s="655"/>
      <c r="N225" s="655"/>
      <c r="O225" s="655"/>
      <c r="P225" s="656"/>
      <c r="Q225" s="654" t="s">
        <v>210</v>
      </c>
      <c r="R225" s="655"/>
      <c r="S225" s="655"/>
      <c r="T225" s="655"/>
      <c r="U225" s="655"/>
      <c r="V225" s="655"/>
      <c r="W225" s="655"/>
      <c r="X225" s="655"/>
      <c r="Y225" s="655"/>
      <c r="Z225" s="655"/>
      <c r="AA225" s="655"/>
      <c r="AB225" s="655"/>
      <c r="AC225" s="655"/>
      <c r="AD225" s="655"/>
      <c r="AE225" s="655"/>
      <c r="AF225" s="655"/>
      <c r="AG225" s="657"/>
    </row>
    <row r="226" spans="2:33" ht="15" customHeight="1" x14ac:dyDescent="0.55000000000000004">
      <c r="B226" s="6"/>
      <c r="C226" s="599"/>
      <c r="D226" s="600"/>
      <c r="E226" s="600"/>
      <c r="F226" s="600"/>
      <c r="G226" s="600"/>
      <c r="H226" s="600"/>
      <c r="I226" s="600"/>
      <c r="J226" s="701" t="s">
        <v>163</v>
      </c>
      <c r="K226" s="702"/>
      <c r="L226" s="702"/>
      <c r="M226" s="702"/>
      <c r="N226" s="702"/>
      <c r="O226" s="702"/>
      <c r="P226" s="703"/>
      <c r="Q226" s="701" t="s">
        <v>211</v>
      </c>
      <c r="R226" s="702"/>
      <c r="S226" s="702"/>
      <c r="T226" s="702"/>
      <c r="U226" s="702"/>
      <c r="V226" s="702"/>
      <c r="W226" s="702"/>
      <c r="X226" s="702"/>
      <c r="Y226" s="702"/>
      <c r="Z226" s="702"/>
      <c r="AA226" s="702"/>
      <c r="AB226" s="702"/>
      <c r="AC226" s="702"/>
      <c r="AD226" s="702"/>
      <c r="AE226" s="702"/>
      <c r="AF226" s="702"/>
      <c r="AG226" s="707"/>
    </row>
    <row r="227" spans="2:33" ht="15" customHeight="1" x14ac:dyDescent="0.55000000000000004">
      <c r="B227" s="6"/>
      <c r="C227" s="599"/>
      <c r="D227" s="600"/>
      <c r="E227" s="600"/>
      <c r="F227" s="600"/>
      <c r="G227" s="600"/>
      <c r="H227" s="600"/>
      <c r="I227" s="600"/>
      <c r="J227" s="704"/>
      <c r="K227" s="705"/>
      <c r="L227" s="705"/>
      <c r="M227" s="705"/>
      <c r="N227" s="705"/>
      <c r="O227" s="705"/>
      <c r="P227" s="706"/>
      <c r="Q227" s="704"/>
      <c r="R227" s="705"/>
      <c r="S227" s="705"/>
      <c r="T227" s="705"/>
      <c r="U227" s="705"/>
      <c r="V227" s="705"/>
      <c r="W227" s="705"/>
      <c r="X227" s="705"/>
      <c r="Y227" s="705"/>
      <c r="Z227" s="705"/>
      <c r="AA227" s="705"/>
      <c r="AB227" s="705"/>
      <c r="AC227" s="705"/>
      <c r="AD227" s="705"/>
      <c r="AE227" s="705"/>
      <c r="AF227" s="705"/>
      <c r="AG227" s="708"/>
    </row>
    <row r="228" spans="2:33" ht="15" customHeight="1" x14ac:dyDescent="0.55000000000000004">
      <c r="B228" s="6"/>
      <c r="C228" s="599"/>
      <c r="D228" s="600"/>
      <c r="E228" s="600"/>
      <c r="F228" s="600"/>
      <c r="G228" s="600"/>
      <c r="H228" s="600"/>
      <c r="I228" s="600"/>
      <c r="J228" s="709" t="s">
        <v>162</v>
      </c>
      <c r="K228" s="710"/>
      <c r="L228" s="710"/>
      <c r="M228" s="710"/>
      <c r="N228" s="710"/>
      <c r="O228" s="710"/>
      <c r="P228" s="711"/>
      <c r="Q228" s="689" t="s">
        <v>212</v>
      </c>
      <c r="R228" s="690"/>
      <c r="S228" s="690"/>
      <c r="T228" s="690"/>
      <c r="U228" s="690"/>
      <c r="V228" s="690"/>
      <c r="W228" s="690"/>
      <c r="X228" s="690"/>
      <c r="Y228" s="690"/>
      <c r="Z228" s="690"/>
      <c r="AA228" s="690"/>
      <c r="AB228" s="690"/>
      <c r="AC228" s="690"/>
      <c r="AD228" s="690"/>
      <c r="AE228" s="690"/>
      <c r="AF228" s="690"/>
      <c r="AG228" s="691"/>
    </row>
    <row r="229" spans="2:33" ht="15" customHeight="1" thickBot="1" x14ac:dyDescent="0.6">
      <c r="B229" s="6"/>
      <c r="C229" s="699"/>
      <c r="D229" s="700"/>
      <c r="E229" s="700"/>
      <c r="F229" s="700"/>
      <c r="G229" s="700"/>
      <c r="H229" s="700"/>
      <c r="I229" s="700"/>
      <c r="J229" s="692" t="s">
        <v>31</v>
      </c>
      <c r="K229" s="693"/>
      <c r="L229" s="693"/>
      <c r="M229" s="693"/>
      <c r="N229" s="693"/>
      <c r="O229" s="693"/>
      <c r="P229" s="694"/>
      <c r="Q229" s="692" t="s">
        <v>213</v>
      </c>
      <c r="R229" s="693"/>
      <c r="S229" s="693"/>
      <c r="T229" s="693"/>
      <c r="U229" s="693"/>
      <c r="V229" s="693"/>
      <c r="W229" s="693"/>
      <c r="X229" s="693"/>
      <c r="Y229" s="693"/>
      <c r="Z229" s="693"/>
      <c r="AA229" s="693"/>
      <c r="AB229" s="693"/>
      <c r="AC229" s="693"/>
      <c r="AD229" s="693"/>
      <c r="AE229" s="693"/>
      <c r="AF229" s="693"/>
      <c r="AG229" s="728"/>
    </row>
    <row r="230" spans="2:33" ht="15" customHeight="1" x14ac:dyDescent="0.55000000000000004">
      <c r="B230" s="6"/>
      <c r="C230" s="3"/>
      <c r="D230" s="3"/>
      <c r="E230" s="3"/>
      <c r="F230" s="61"/>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row>
    <row r="231" spans="2:33" ht="15" customHeight="1" x14ac:dyDescent="0.55000000000000004">
      <c r="B231" s="13" t="s">
        <v>649</v>
      </c>
      <c r="C231" s="55"/>
      <c r="D231" s="55"/>
      <c r="E231" s="55"/>
      <c r="F231" s="60"/>
      <c r="G231" s="55"/>
      <c r="H231" s="55"/>
      <c r="I231" s="55"/>
      <c r="J231" s="55"/>
      <c r="K231" s="55"/>
      <c r="L231" s="55"/>
      <c r="M231" s="55"/>
      <c r="N231" s="55"/>
      <c r="O231" s="55"/>
      <c r="P231" s="55"/>
      <c r="Q231" s="55"/>
      <c r="R231" s="55"/>
      <c r="S231" s="17"/>
      <c r="T231" s="17"/>
      <c r="U231" s="17"/>
      <c r="V231" s="10"/>
      <c r="W231" s="10"/>
      <c r="X231" s="10"/>
      <c r="Y231" s="10"/>
      <c r="Z231" s="10"/>
      <c r="AA231" s="10"/>
      <c r="AB231" s="10"/>
      <c r="AC231" s="10"/>
      <c r="AD231" s="10"/>
      <c r="AE231" s="55"/>
      <c r="AF231" s="55"/>
      <c r="AG231" s="55"/>
    </row>
    <row r="232" spans="2:33" ht="15" customHeight="1" x14ac:dyDescent="0.25">
      <c r="B232" s="13"/>
      <c r="C232" s="696" t="s">
        <v>650</v>
      </c>
      <c r="D232" s="696"/>
      <c r="E232" s="696"/>
      <c r="F232" s="696"/>
      <c r="G232" s="696"/>
      <c r="H232" s="696"/>
      <c r="I232" s="696"/>
      <c r="J232" s="696"/>
      <c r="K232" s="696"/>
      <c r="L232" s="696"/>
      <c r="M232" s="696"/>
      <c r="N232" s="696"/>
      <c r="O232" s="696"/>
      <c r="P232" s="696"/>
      <c r="Q232" s="696"/>
      <c r="R232" s="696"/>
      <c r="S232" s="696"/>
      <c r="T232" s="696"/>
      <c r="U232" s="15"/>
      <c r="V232" s="10"/>
      <c r="W232" s="10"/>
      <c r="X232" s="10"/>
      <c r="Y232" s="10"/>
      <c r="Z232" s="10"/>
      <c r="AA232" s="10"/>
      <c r="AB232" s="10"/>
      <c r="AC232" s="10"/>
      <c r="AD232" s="10"/>
      <c r="AE232" s="55"/>
      <c r="AF232" s="55"/>
      <c r="AG232" s="55"/>
    </row>
    <row r="233" spans="2:33" ht="15" customHeight="1" thickBot="1" x14ac:dyDescent="0.3">
      <c r="B233" s="13"/>
      <c r="C233" s="696"/>
      <c r="D233" s="696"/>
      <c r="E233" s="696"/>
      <c r="F233" s="696"/>
      <c r="G233" s="696"/>
      <c r="H233" s="696"/>
      <c r="I233" s="696"/>
      <c r="J233" s="696"/>
      <c r="K233" s="696"/>
      <c r="L233" s="696"/>
      <c r="M233" s="696"/>
      <c r="N233" s="696"/>
      <c r="O233" s="696"/>
      <c r="P233" s="696"/>
      <c r="Q233" s="696"/>
      <c r="R233" s="696"/>
      <c r="S233" s="696"/>
      <c r="T233" s="696"/>
      <c r="U233" s="15"/>
      <c r="V233" s="10"/>
      <c r="W233" s="55"/>
      <c r="X233" s="55"/>
      <c r="Y233" s="55"/>
      <c r="Z233" s="55"/>
      <c r="AA233" s="10"/>
      <c r="AB233" s="55"/>
      <c r="AC233" s="55"/>
      <c r="AD233" s="55"/>
      <c r="AE233" s="55"/>
      <c r="AF233" s="55"/>
      <c r="AG233" s="55"/>
    </row>
    <row r="234" spans="2:33" ht="15" customHeight="1" x14ac:dyDescent="0.55000000000000004">
      <c r="B234" s="13"/>
      <c r="C234" s="687" t="s">
        <v>83</v>
      </c>
      <c r="D234" s="278"/>
      <c r="E234" s="278"/>
      <c r="F234" s="278"/>
      <c r="G234" s="278"/>
      <c r="H234" s="279"/>
      <c r="I234" s="679"/>
      <c r="J234" s="680"/>
      <c r="K234" s="680"/>
      <c r="L234" s="680"/>
      <c r="M234" s="680"/>
      <c r="N234" s="680"/>
      <c r="O234" s="680"/>
      <c r="P234" s="680"/>
      <c r="Q234" s="681"/>
      <c r="R234" s="277" t="s">
        <v>84</v>
      </c>
      <c r="S234" s="278"/>
      <c r="T234" s="278"/>
      <c r="U234" s="278"/>
      <c r="V234" s="278"/>
      <c r="W234" s="279"/>
      <c r="X234" s="633"/>
      <c r="Y234" s="620"/>
      <c r="Z234" s="620"/>
      <c r="AA234" s="620"/>
      <c r="AB234" s="620"/>
      <c r="AC234" s="620"/>
      <c r="AD234" s="620"/>
      <c r="AE234" s="620"/>
      <c r="AF234" s="620"/>
      <c r="AG234" s="634"/>
    </row>
    <row r="235" spans="2:33" ht="15" customHeight="1" x14ac:dyDescent="0.55000000000000004">
      <c r="B235" s="13"/>
      <c r="C235" s="688"/>
      <c r="D235" s="631"/>
      <c r="E235" s="631"/>
      <c r="F235" s="631"/>
      <c r="G235" s="631"/>
      <c r="H235" s="632"/>
      <c r="I235" s="682"/>
      <c r="J235" s="683"/>
      <c r="K235" s="683"/>
      <c r="L235" s="683"/>
      <c r="M235" s="683"/>
      <c r="N235" s="683"/>
      <c r="O235" s="683"/>
      <c r="P235" s="683"/>
      <c r="Q235" s="684"/>
      <c r="R235" s="630"/>
      <c r="S235" s="631"/>
      <c r="T235" s="631"/>
      <c r="U235" s="631"/>
      <c r="V235" s="631"/>
      <c r="W235" s="632"/>
      <c r="X235" s="202"/>
      <c r="Y235" s="203"/>
      <c r="Z235" s="203"/>
      <c r="AA235" s="203"/>
      <c r="AB235" s="203"/>
      <c r="AC235" s="203"/>
      <c r="AD235" s="203"/>
      <c r="AE235" s="203"/>
      <c r="AF235" s="203"/>
      <c r="AG235" s="635"/>
    </row>
    <row r="236" spans="2:33" ht="15" customHeight="1" x14ac:dyDescent="0.55000000000000004">
      <c r="B236" s="13"/>
      <c r="C236" s="206" t="s">
        <v>15</v>
      </c>
      <c r="D236" s="207"/>
      <c r="E236" s="207"/>
      <c r="F236" s="207"/>
      <c r="G236" s="207"/>
      <c r="H236" s="207"/>
      <c r="I236" s="412"/>
      <c r="J236" s="337"/>
      <c r="K236" s="337"/>
      <c r="L236" s="337"/>
      <c r="M236" s="337"/>
      <c r="N236" s="337"/>
      <c r="O236" s="337"/>
      <c r="P236" s="337"/>
      <c r="Q236" s="337"/>
      <c r="R236" s="337"/>
      <c r="S236" s="337"/>
      <c r="T236" s="337"/>
      <c r="U236" s="337"/>
      <c r="V236" s="337"/>
      <c r="W236" s="338"/>
      <c r="X236" s="712"/>
      <c r="Y236" s="712"/>
      <c r="Z236" s="712"/>
      <c r="AA236" s="712"/>
      <c r="AB236" s="712"/>
      <c r="AC236" s="712"/>
      <c r="AD236" s="712"/>
      <c r="AE236" s="712"/>
      <c r="AF236" s="712"/>
      <c r="AG236" s="713"/>
    </row>
    <row r="237" spans="2:33" ht="15" customHeight="1" x14ac:dyDescent="0.55000000000000004">
      <c r="B237" s="13"/>
      <c r="C237" s="206"/>
      <c r="D237" s="207"/>
      <c r="E237" s="207"/>
      <c r="F237" s="207"/>
      <c r="G237" s="207"/>
      <c r="H237" s="207"/>
      <c r="I237" s="243"/>
      <c r="J237" s="244"/>
      <c r="K237" s="244"/>
      <c r="L237" s="244"/>
      <c r="M237" s="244"/>
      <c r="N237" s="244"/>
      <c r="O237" s="244"/>
      <c r="P237" s="244"/>
      <c r="Q237" s="244"/>
      <c r="R237" s="244"/>
      <c r="S237" s="244"/>
      <c r="T237" s="244"/>
      <c r="U237" s="244"/>
      <c r="V237" s="244"/>
      <c r="W237" s="245"/>
      <c r="X237" s="712"/>
      <c r="Y237" s="712"/>
      <c r="Z237" s="712"/>
      <c r="AA237" s="712"/>
      <c r="AB237" s="712"/>
      <c r="AC237" s="712"/>
      <c r="AD237" s="712"/>
      <c r="AE237" s="712"/>
      <c r="AF237" s="712"/>
      <c r="AG237" s="713"/>
    </row>
    <row r="238" spans="2:33" ht="15" customHeight="1" x14ac:dyDescent="0.55000000000000004">
      <c r="B238" s="13"/>
      <c r="C238" s="206" t="s">
        <v>200</v>
      </c>
      <c r="D238" s="207"/>
      <c r="E238" s="207"/>
      <c r="F238" s="207"/>
      <c r="G238" s="207"/>
      <c r="H238" s="207"/>
      <c r="I238" s="234"/>
      <c r="J238" s="235"/>
      <c r="K238" s="235"/>
      <c r="L238" s="235"/>
      <c r="M238" s="235"/>
      <c r="N238" s="235"/>
      <c r="O238" s="235"/>
      <c r="P238" s="235"/>
      <c r="Q238" s="235"/>
      <c r="R238" s="235"/>
      <c r="S238" s="235"/>
      <c r="T238" s="235"/>
      <c r="U238" s="235"/>
      <c r="V238" s="235"/>
      <c r="W238" s="236"/>
      <c r="X238" s="712"/>
      <c r="Y238" s="712"/>
      <c r="Z238" s="712"/>
      <c r="AA238" s="712"/>
      <c r="AB238" s="712"/>
      <c r="AC238" s="712"/>
      <c r="AD238" s="712"/>
      <c r="AE238" s="712"/>
      <c r="AF238" s="712"/>
      <c r="AG238" s="713"/>
    </row>
    <row r="239" spans="2:33" ht="15" customHeight="1" x14ac:dyDescent="0.55000000000000004">
      <c r="B239" s="13"/>
      <c r="C239" s="206"/>
      <c r="D239" s="207"/>
      <c r="E239" s="207"/>
      <c r="F239" s="207"/>
      <c r="G239" s="207"/>
      <c r="H239" s="207"/>
      <c r="I239" s="237"/>
      <c r="J239" s="238"/>
      <c r="K239" s="238"/>
      <c r="L239" s="238"/>
      <c r="M239" s="238"/>
      <c r="N239" s="238"/>
      <c r="O239" s="238"/>
      <c r="P239" s="238"/>
      <c r="Q239" s="238"/>
      <c r="R239" s="238"/>
      <c r="S239" s="238"/>
      <c r="T239" s="238"/>
      <c r="U239" s="238"/>
      <c r="V239" s="238"/>
      <c r="W239" s="239"/>
      <c r="X239" s="712"/>
      <c r="Y239" s="712"/>
      <c r="Z239" s="712"/>
      <c r="AA239" s="712"/>
      <c r="AB239" s="712"/>
      <c r="AC239" s="712"/>
      <c r="AD239" s="712"/>
      <c r="AE239" s="712"/>
      <c r="AF239" s="712"/>
      <c r="AG239" s="713"/>
    </row>
    <row r="240" spans="2:33" ht="15" customHeight="1" x14ac:dyDescent="0.55000000000000004">
      <c r="B240" s="13"/>
      <c r="C240" s="206" t="s">
        <v>199</v>
      </c>
      <c r="D240" s="207"/>
      <c r="E240" s="207"/>
      <c r="F240" s="207"/>
      <c r="G240" s="207"/>
      <c r="H240" s="207"/>
      <c r="I240" s="234"/>
      <c r="J240" s="235"/>
      <c r="K240" s="235"/>
      <c r="L240" s="235"/>
      <c r="M240" s="235"/>
      <c r="N240" s="235"/>
      <c r="O240" s="235"/>
      <c r="P240" s="235"/>
      <c r="Q240" s="235"/>
      <c r="R240" s="235"/>
      <c r="S240" s="235"/>
      <c r="T240" s="235"/>
      <c r="U240" s="235"/>
      <c r="V240" s="235"/>
      <c r="W240" s="236"/>
      <c r="X240" s="712"/>
      <c r="Y240" s="712"/>
      <c r="Z240" s="712"/>
      <c r="AA240" s="712"/>
      <c r="AB240" s="712"/>
      <c r="AC240" s="712"/>
      <c r="AD240" s="712"/>
      <c r="AE240" s="712"/>
      <c r="AF240" s="712"/>
      <c r="AG240" s="713"/>
    </row>
    <row r="241" spans="2:33" ht="15" customHeight="1" x14ac:dyDescent="0.55000000000000004">
      <c r="B241" s="13"/>
      <c r="C241" s="206"/>
      <c r="D241" s="207"/>
      <c r="E241" s="207"/>
      <c r="F241" s="207"/>
      <c r="G241" s="207"/>
      <c r="H241" s="207"/>
      <c r="I241" s="237"/>
      <c r="J241" s="238"/>
      <c r="K241" s="238"/>
      <c r="L241" s="238"/>
      <c r="M241" s="238"/>
      <c r="N241" s="238"/>
      <c r="O241" s="238"/>
      <c r="P241" s="238"/>
      <c r="Q241" s="238"/>
      <c r="R241" s="238"/>
      <c r="S241" s="238"/>
      <c r="T241" s="238"/>
      <c r="U241" s="238"/>
      <c r="V241" s="238"/>
      <c r="W241" s="239"/>
      <c r="X241" s="712"/>
      <c r="Y241" s="712"/>
      <c r="Z241" s="712"/>
      <c r="AA241" s="712"/>
      <c r="AB241" s="712"/>
      <c r="AC241" s="712"/>
      <c r="AD241" s="712"/>
      <c r="AE241" s="712"/>
      <c r="AF241" s="712"/>
      <c r="AG241" s="713"/>
    </row>
    <row r="242" spans="2:33" ht="15" customHeight="1" x14ac:dyDescent="0.55000000000000004">
      <c r="B242" s="13"/>
      <c r="C242" s="206" t="s">
        <v>11</v>
      </c>
      <c r="D242" s="207"/>
      <c r="E242" s="207"/>
      <c r="F242" s="207"/>
      <c r="G242" s="207"/>
      <c r="H242" s="207"/>
      <c r="I242" s="593"/>
      <c r="J242" s="594"/>
      <c r="K242" s="594"/>
      <c r="L242" s="594"/>
      <c r="M242" s="594"/>
      <c r="N242" s="594"/>
      <c r="O242" s="594"/>
      <c r="P242" s="594"/>
      <c r="Q242" s="594"/>
      <c r="R242" s="594"/>
      <c r="S242" s="594"/>
      <c r="T242" s="594"/>
      <c r="U242" s="594"/>
      <c r="V242" s="594"/>
      <c r="W242" s="595"/>
      <c r="X242" s="712"/>
      <c r="Y242" s="712"/>
      <c r="Z242" s="712"/>
      <c r="AA242" s="712"/>
      <c r="AB242" s="712"/>
      <c r="AC242" s="712"/>
      <c r="AD242" s="712"/>
      <c r="AE242" s="712"/>
      <c r="AF242" s="712"/>
      <c r="AG242" s="713"/>
    </row>
    <row r="243" spans="2:33" ht="15" customHeight="1" x14ac:dyDescent="0.55000000000000004">
      <c r="B243" s="13"/>
      <c r="C243" s="206"/>
      <c r="D243" s="207"/>
      <c r="E243" s="207"/>
      <c r="F243" s="207"/>
      <c r="G243" s="207"/>
      <c r="H243" s="207"/>
      <c r="I243" s="596"/>
      <c r="J243" s="597"/>
      <c r="K243" s="597"/>
      <c r="L243" s="597"/>
      <c r="M243" s="597"/>
      <c r="N243" s="597"/>
      <c r="O243" s="597"/>
      <c r="P243" s="597"/>
      <c r="Q243" s="597"/>
      <c r="R243" s="597"/>
      <c r="S243" s="597"/>
      <c r="T243" s="597"/>
      <c r="U243" s="597"/>
      <c r="V243" s="597"/>
      <c r="W243" s="598"/>
      <c r="X243" s="712"/>
      <c r="Y243" s="712"/>
      <c r="Z243" s="712"/>
      <c r="AA243" s="712"/>
      <c r="AB243" s="712"/>
      <c r="AC243" s="712"/>
      <c r="AD243" s="712"/>
      <c r="AE243" s="712"/>
      <c r="AF243" s="712"/>
      <c r="AG243" s="713"/>
    </row>
    <row r="244" spans="2:33" ht="15" customHeight="1" x14ac:dyDescent="0.55000000000000004">
      <c r="B244" s="13"/>
      <c r="C244" s="206" t="s">
        <v>12</v>
      </c>
      <c r="D244" s="207"/>
      <c r="E244" s="207"/>
      <c r="F244" s="207"/>
      <c r="G244" s="207"/>
      <c r="H244" s="207"/>
      <c r="I244" s="412"/>
      <c r="J244" s="337"/>
      <c r="K244" s="337"/>
      <c r="L244" s="337"/>
      <c r="M244" s="337"/>
      <c r="N244" s="337"/>
      <c r="O244" s="337"/>
      <c r="P244" s="337"/>
      <c r="Q244" s="337"/>
      <c r="R244" s="337"/>
      <c r="S244" s="337"/>
      <c r="T244" s="337"/>
      <c r="U244" s="337"/>
      <c r="V244" s="337"/>
      <c r="W244" s="338"/>
      <c r="X244" s="712"/>
      <c r="Y244" s="712"/>
      <c r="Z244" s="712"/>
      <c r="AA244" s="712"/>
      <c r="AB244" s="712"/>
      <c r="AC244" s="712"/>
      <c r="AD244" s="712"/>
      <c r="AE244" s="712"/>
      <c r="AF244" s="712"/>
      <c r="AG244" s="713"/>
    </row>
    <row r="245" spans="2:33" ht="15" customHeight="1" thickBot="1" x14ac:dyDescent="0.6">
      <c r="B245" s="13"/>
      <c r="C245" s="621"/>
      <c r="D245" s="308"/>
      <c r="E245" s="308"/>
      <c r="F245" s="308"/>
      <c r="G245" s="308"/>
      <c r="H245" s="308"/>
      <c r="I245" s="413"/>
      <c r="J245" s="353"/>
      <c r="K245" s="353"/>
      <c r="L245" s="353"/>
      <c r="M245" s="353"/>
      <c r="N245" s="353"/>
      <c r="O245" s="353"/>
      <c r="P245" s="353"/>
      <c r="Q245" s="353"/>
      <c r="R245" s="353"/>
      <c r="S245" s="353"/>
      <c r="T245" s="353"/>
      <c r="U245" s="353"/>
      <c r="V245" s="353"/>
      <c r="W245" s="354"/>
      <c r="X245" s="714"/>
      <c r="Y245" s="714"/>
      <c r="Z245" s="714"/>
      <c r="AA245" s="714"/>
      <c r="AB245" s="714"/>
      <c r="AC245" s="714"/>
      <c r="AD245" s="714"/>
      <c r="AE245" s="714"/>
      <c r="AF245" s="714"/>
      <c r="AG245" s="715"/>
    </row>
    <row r="246" spans="2:33" ht="15" customHeight="1" x14ac:dyDescent="0.55000000000000004">
      <c r="B246" s="6"/>
      <c r="D246" s="4"/>
      <c r="E246" s="4"/>
      <c r="F246" s="59"/>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row>
    <row r="247" spans="2:33" ht="15" customHeight="1" x14ac:dyDescent="0.55000000000000004">
      <c r="B247" s="6"/>
      <c r="D247" s="4"/>
      <c r="E247" s="4"/>
      <c r="F247" s="59"/>
      <c r="G247" s="4"/>
      <c r="H247" s="4"/>
      <c r="I247" s="4"/>
      <c r="J247" s="4"/>
      <c r="K247" s="4"/>
      <c r="L247" s="4"/>
      <c r="M247" s="4"/>
      <c r="T247" s="196" t="str">
        <f>$H$26&amp;IF($H$28&lt;&gt;""," "&amp;$H$28,"")&amp;" "&amp;$H$24</f>
        <v xml:space="preserve"> </v>
      </c>
      <c r="U247" s="196"/>
      <c r="V247" s="196"/>
      <c r="W247" s="196"/>
      <c r="X247" s="196"/>
      <c r="Y247" s="196"/>
      <c r="Z247" s="196"/>
      <c r="AA247" s="196"/>
      <c r="AB247" s="196"/>
      <c r="AC247" s="196"/>
      <c r="AD247" s="196"/>
      <c r="AE247" s="196"/>
      <c r="AF247" s="196"/>
      <c r="AG247" s="196"/>
    </row>
    <row r="248" spans="2:33" ht="15" customHeight="1" x14ac:dyDescent="0.55000000000000004">
      <c r="B248" s="6"/>
      <c r="D248" s="4"/>
      <c r="E248" s="4"/>
      <c r="F248" s="59"/>
      <c r="G248" s="4"/>
      <c r="H248" s="4"/>
      <c r="I248" s="4"/>
      <c r="J248" s="4"/>
      <c r="K248" s="4"/>
      <c r="L248" s="4"/>
      <c r="M248" s="4"/>
      <c r="N248" s="33" t="s">
        <v>17</v>
      </c>
      <c r="O248" s="33"/>
      <c r="P248" s="33"/>
      <c r="Q248" s="33"/>
      <c r="R248" s="33"/>
      <c r="S248" s="33"/>
      <c r="T248" s="197"/>
      <c r="U248" s="197"/>
      <c r="V248" s="197"/>
      <c r="W248" s="197"/>
      <c r="X248" s="197"/>
      <c r="Y248" s="197"/>
      <c r="Z248" s="197"/>
      <c r="AA248" s="197"/>
      <c r="AB248" s="197"/>
      <c r="AC248" s="197"/>
      <c r="AD248" s="197"/>
      <c r="AE248" s="197"/>
      <c r="AF248" s="197"/>
      <c r="AG248" s="197"/>
    </row>
    <row r="249" spans="2:33" ht="15" customHeight="1" x14ac:dyDescent="0.25">
      <c r="C249" s="208"/>
      <c r="D249" s="208"/>
      <c r="E249" s="208"/>
      <c r="F249" s="208"/>
      <c r="G249" s="208"/>
      <c r="H249" s="208"/>
      <c r="I249" s="208"/>
      <c r="J249" s="208"/>
      <c r="K249" s="208"/>
      <c r="T249" s="29"/>
      <c r="U249" s="29"/>
      <c r="V249" s="29"/>
      <c r="W249" s="29"/>
      <c r="X249" s="29"/>
      <c r="Y249" s="29"/>
      <c r="Z249" s="29"/>
      <c r="AA249" s="29"/>
      <c r="AB249" s="29"/>
      <c r="AC249" s="29"/>
      <c r="AD249" s="29"/>
      <c r="AE249" s="29"/>
      <c r="AF249" s="29"/>
      <c r="AG249" s="29"/>
    </row>
    <row r="250" spans="2:33" ht="15" customHeight="1" x14ac:dyDescent="0.25">
      <c r="C250" s="208"/>
      <c r="D250" s="208"/>
      <c r="E250" s="208"/>
      <c r="F250" s="208"/>
      <c r="G250" s="208"/>
      <c r="H250" s="208"/>
      <c r="I250" s="208"/>
      <c r="J250" s="208"/>
      <c r="K250" s="208"/>
      <c r="N250" s="33" t="s">
        <v>180</v>
      </c>
      <c r="O250" s="33"/>
      <c r="P250" s="33"/>
      <c r="Q250" s="33"/>
      <c r="R250" s="33"/>
      <c r="S250" s="33"/>
      <c r="T250" s="32"/>
      <c r="U250" s="32"/>
      <c r="V250" s="32"/>
      <c r="W250" s="32"/>
      <c r="X250" s="32"/>
      <c r="Y250" s="32"/>
      <c r="Z250" s="32"/>
      <c r="AA250" s="32"/>
      <c r="AB250" s="32"/>
      <c r="AC250" s="32"/>
      <c r="AD250" s="32"/>
      <c r="AE250" s="32"/>
      <c r="AF250" s="32"/>
      <c r="AG250" s="32"/>
    </row>
    <row r="251" spans="2:33" ht="15" customHeight="1" x14ac:dyDescent="0.3">
      <c r="B251" s="30" t="s">
        <v>654</v>
      </c>
      <c r="C251" s="84" t="s">
        <v>655</v>
      </c>
      <c r="D251" s="84"/>
      <c r="E251" s="81"/>
      <c r="F251" s="81"/>
      <c r="G251" s="81"/>
      <c r="H251" s="81"/>
      <c r="I251" s="81"/>
      <c r="J251" s="81"/>
      <c r="K251" s="81"/>
      <c r="N251" s="2"/>
      <c r="O251" s="2"/>
      <c r="P251" s="2"/>
      <c r="Q251" s="2"/>
      <c r="R251" s="2"/>
      <c r="S251" s="2"/>
      <c r="T251" s="29"/>
      <c r="U251" s="29"/>
      <c r="V251" s="29"/>
      <c r="W251" s="29"/>
      <c r="X251" s="29"/>
      <c r="Y251" s="29"/>
      <c r="Z251" s="29"/>
      <c r="AA251" s="29"/>
      <c r="AB251" s="29"/>
      <c r="AC251" s="29"/>
      <c r="AD251" s="29"/>
      <c r="AE251" s="29"/>
      <c r="AF251" s="29"/>
      <c r="AG251" s="29"/>
    </row>
    <row r="252" spans="2:33" ht="15" customHeight="1" x14ac:dyDescent="0.3">
      <c r="B252" s="84"/>
      <c r="C252" s="84" t="s">
        <v>653</v>
      </c>
      <c r="D252" s="84"/>
      <c r="E252" s="83"/>
      <c r="F252" s="83"/>
      <c r="G252" s="83"/>
      <c r="H252" s="83"/>
      <c r="I252" s="83"/>
      <c r="J252" s="83"/>
      <c r="K252" s="83"/>
      <c r="N252" s="2"/>
      <c r="O252" s="2"/>
      <c r="P252" s="2"/>
      <c r="Q252" s="2"/>
      <c r="R252" s="2"/>
      <c r="S252" s="2"/>
      <c r="T252" s="29"/>
      <c r="U252" s="29"/>
      <c r="V252" s="29"/>
      <c r="W252" s="29"/>
      <c r="X252" s="29"/>
      <c r="Y252" s="29"/>
      <c r="Z252" s="29"/>
      <c r="AA252" s="29"/>
      <c r="AB252" s="29"/>
      <c r="AC252" s="29"/>
      <c r="AD252" s="29"/>
      <c r="AE252" s="29"/>
      <c r="AF252" s="29"/>
      <c r="AG252" s="29"/>
    </row>
    <row r="253" spans="2:33" ht="15" customHeight="1" x14ac:dyDescent="0.55000000000000004">
      <c r="B253" s="6"/>
      <c r="D253" s="4"/>
      <c r="E253" s="4"/>
      <c r="F253" s="59"/>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row>
    <row r="254" spans="2:33" ht="15" customHeight="1" x14ac:dyDescent="0.55000000000000004">
      <c r="B254" s="427" t="s">
        <v>160</v>
      </c>
      <c r="C254" s="427"/>
      <c r="D254" s="427"/>
      <c r="E254" s="427"/>
      <c r="F254" s="427"/>
      <c r="G254" s="427"/>
      <c r="H254" s="427"/>
      <c r="I254" s="427"/>
      <c r="J254" s="427"/>
      <c r="K254" s="427"/>
      <c r="L254" s="427"/>
      <c r="M254" s="427"/>
      <c r="N254" s="427"/>
      <c r="O254" s="427"/>
      <c r="P254" s="427"/>
      <c r="Q254" s="427"/>
      <c r="R254" s="427"/>
      <c r="S254" s="427"/>
      <c r="T254" s="427"/>
      <c r="U254" s="427"/>
      <c r="V254" s="427"/>
      <c r="W254" s="427"/>
      <c r="X254" s="427"/>
      <c r="Y254" s="427"/>
      <c r="Z254" s="427"/>
      <c r="AA254" s="427"/>
      <c r="AB254" s="427"/>
      <c r="AC254" s="427"/>
      <c r="AD254" s="427"/>
      <c r="AE254" s="427"/>
      <c r="AF254" s="427"/>
      <c r="AG254" s="427"/>
    </row>
    <row r="255" spans="2:33" ht="15" customHeight="1" x14ac:dyDescent="0.55000000000000004">
      <c r="B255" s="6"/>
      <c r="C255" s="4"/>
      <c r="D255" s="4"/>
      <c r="E255" s="4"/>
      <c r="F255" s="59"/>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row>
    <row r="256" spans="2:33" ht="15" customHeight="1" x14ac:dyDescent="0.55000000000000004">
      <c r="B256" s="6"/>
      <c r="C256" s="407" t="s">
        <v>197</v>
      </c>
      <c r="D256" s="408"/>
      <c r="E256" s="408"/>
      <c r="F256" s="408"/>
      <c r="G256" s="408"/>
      <c r="H256" s="408"/>
      <c r="I256" s="408"/>
      <c r="J256" s="408"/>
      <c r="K256" s="408"/>
      <c r="L256" s="408"/>
      <c r="M256" s="408"/>
      <c r="N256" s="408"/>
      <c r="O256" s="408"/>
      <c r="P256" s="408"/>
      <c r="Q256" s="408"/>
      <c r="R256" s="408"/>
      <c r="S256" s="408"/>
      <c r="T256" s="408"/>
      <c r="U256" s="408"/>
      <c r="V256" s="408"/>
      <c r="W256" s="408"/>
      <c r="X256" s="408"/>
      <c r="Y256" s="408"/>
      <c r="Z256" s="408"/>
      <c r="AA256" s="408"/>
      <c r="AB256" s="408"/>
      <c r="AC256" s="408"/>
      <c r="AD256" s="408"/>
      <c r="AE256" s="408"/>
      <c r="AF256" s="408"/>
      <c r="AG256" s="408"/>
    </row>
    <row r="257" spans="2:33" ht="15" customHeight="1" thickBot="1" x14ac:dyDescent="0.6">
      <c r="B257" s="6"/>
      <c r="C257" s="409"/>
      <c r="D257" s="409"/>
      <c r="E257" s="409"/>
      <c r="F257" s="409"/>
      <c r="G257" s="409"/>
      <c r="H257" s="409"/>
      <c r="I257" s="409"/>
      <c r="J257" s="409"/>
      <c r="K257" s="409"/>
      <c r="L257" s="409"/>
      <c r="M257" s="409"/>
      <c r="N257" s="409"/>
      <c r="O257" s="409"/>
      <c r="P257" s="409"/>
      <c r="Q257" s="409"/>
      <c r="R257" s="409"/>
      <c r="S257" s="409"/>
      <c r="T257" s="409"/>
      <c r="U257" s="409"/>
      <c r="V257" s="409"/>
      <c r="W257" s="409"/>
      <c r="X257" s="409"/>
      <c r="Y257" s="409"/>
      <c r="Z257" s="409"/>
      <c r="AA257" s="409"/>
      <c r="AB257" s="409"/>
      <c r="AC257" s="409"/>
      <c r="AD257" s="409"/>
      <c r="AE257" s="409"/>
      <c r="AF257" s="409"/>
      <c r="AG257" s="409"/>
    </row>
    <row r="258" spans="2:33" ht="15" customHeight="1" x14ac:dyDescent="0.55000000000000004">
      <c r="B258" s="7"/>
      <c r="C258" s="532" t="s">
        <v>4</v>
      </c>
      <c r="D258" s="420"/>
      <c r="E258" s="420"/>
      <c r="F258" s="420"/>
      <c r="G258" s="420"/>
      <c r="H258" s="420"/>
      <c r="I258" s="420"/>
      <c r="J258" s="421"/>
      <c r="K258" s="419" t="s">
        <v>65</v>
      </c>
      <c r="L258" s="420"/>
      <c r="M258" s="420"/>
      <c r="N258" s="420"/>
      <c r="O258" s="420"/>
      <c r="P258" s="421"/>
      <c r="Q258" s="419" t="s">
        <v>63</v>
      </c>
      <c r="R258" s="420"/>
      <c r="S258" s="420"/>
      <c r="T258" s="420"/>
      <c r="U258" s="421"/>
      <c r="V258" s="416" t="s">
        <v>62</v>
      </c>
      <c r="W258" s="416"/>
      <c r="X258" s="389"/>
      <c r="Y258" s="419" t="s">
        <v>100</v>
      </c>
      <c r="Z258" s="420"/>
      <c r="AA258" s="420"/>
      <c r="AB258" s="420"/>
      <c r="AC258" s="420"/>
      <c r="AD258" s="421"/>
      <c r="AE258" s="391" t="s">
        <v>66</v>
      </c>
      <c r="AF258" s="416"/>
      <c r="AG258" s="697" t="s">
        <v>64</v>
      </c>
    </row>
    <row r="259" spans="2:33" ht="15" customHeight="1" thickBot="1" x14ac:dyDescent="0.6">
      <c r="B259" s="7"/>
      <c r="C259" s="397"/>
      <c r="D259" s="398"/>
      <c r="E259" s="398"/>
      <c r="F259" s="398"/>
      <c r="G259" s="398"/>
      <c r="H259" s="398"/>
      <c r="I259" s="398"/>
      <c r="J259" s="399"/>
      <c r="K259" s="422"/>
      <c r="L259" s="398"/>
      <c r="M259" s="398"/>
      <c r="N259" s="398"/>
      <c r="O259" s="398"/>
      <c r="P259" s="399"/>
      <c r="Q259" s="422"/>
      <c r="R259" s="398"/>
      <c r="S259" s="398"/>
      <c r="T259" s="398"/>
      <c r="U259" s="399"/>
      <c r="V259" s="417"/>
      <c r="W259" s="417"/>
      <c r="X259" s="418"/>
      <c r="Y259" s="422"/>
      <c r="Z259" s="398"/>
      <c r="AA259" s="398"/>
      <c r="AB259" s="398"/>
      <c r="AC259" s="398"/>
      <c r="AD259" s="399"/>
      <c r="AE259" s="695"/>
      <c r="AF259" s="417"/>
      <c r="AG259" s="698"/>
    </row>
    <row r="260" spans="2:33" ht="15" customHeight="1" x14ac:dyDescent="0.55000000000000004">
      <c r="B260" s="8"/>
      <c r="C260" s="608" t="str">
        <f>IF(J204="Unemployed","Unemployed",IF(J204="Fresh Graduate","Fresh Graduate",IF(J204="Self-employed","Self-employed",IF(J204&lt;&gt;"",IF(J206&lt;&gt;"",J206,""),""))))</f>
        <v/>
      </c>
      <c r="D260" s="609"/>
      <c r="E260" s="609"/>
      <c r="F260" s="609"/>
      <c r="G260" s="609"/>
      <c r="H260" s="609"/>
      <c r="I260" s="609"/>
      <c r="J260" s="610"/>
      <c r="K260" s="622" t="str">
        <f>IF(J204="Unemployed","",IF(J204="Fresh Graduate","",IF(J204="Self-employed","",IF(J204&lt;&gt;"",IF(J208&lt;&gt;"",J208,""),""))))</f>
        <v/>
      </c>
      <c r="L260" s="622"/>
      <c r="M260" s="622"/>
      <c r="N260" s="622"/>
      <c r="O260" s="622"/>
      <c r="P260" s="622"/>
      <c r="Q260" s="622" t="str">
        <f>IF(J204="Unemployed","",IF(J204="Fresh Graduate","",IF(J204="Self-employed","",IF(J204&lt;&gt;"",IF(J210&lt;&gt;"",J210,""),""))))</f>
        <v/>
      </c>
      <c r="R260" s="622"/>
      <c r="S260" s="622"/>
      <c r="T260" s="622"/>
      <c r="U260" s="622"/>
      <c r="V260" s="617" t="str">
        <f>IF(COUNTIF(AC262,""),"",IF(COUNTIF(AC260,""),"",IF(INDEX(List!$B$2:$C$13,MATCH(AA262,List!$B$2:$B$13,0),2)=12,IF(INDEX(List!$B$2:$C$13,MATCH(AA260,List!$B$2:$B$13,0),2)=1,AC262-AC260+1,IF(INDEX(List!$B$2:$C$13,MATCH(AA262,List!$B$2:$B$13,0),2)&gt;=(INDEX(List!$B$2:$C$13,MATCH(AA260,List!$B$2:$B$13,0),2)-1),AC262-AC260,AC262-AC260-1)),IF(INDEX(List!$B$2:$C$13,MATCH(AA262,List!$B$2:$B$13,0),2)&gt;=(INDEX(List!$B$2:$C$13,MATCH(AA260,List!$B$2:$B$13,0),2)-1),AC262-AC260,AC262-AC260-1))&amp;IF(IF(COUNTIF(AC262,""),"",IF(COUNTIF(AC260,""),"",IF(INDEX(List!$B$2:$C$13,MATCH(AA262,List!$B$2:$B$13,0),2)=12,IF(INDEX(List!$B$2:$C$13,MATCH(AA260,List!$B$2:$B$13,0),2)=1,AC262-AC260+1,IF(INDEX(List!$B$2:$C$13,MATCH(AA262,List!$B$2:$B$13,0),2)&gt;=(INDEX(List!$B$2:$C$13,MATCH(AA260,List!$B$2:$B$13,0),2)-1),AC262-AC260,AC262-AC260-1)),IF(INDEX(List!$B$2:$C$13,MATCH(AA262,List!$B$2:$B$13,0),2)&gt;=(INDEX(List!$B$2:$C$13,MATCH(AA260,List!$B$2:$B$13,0),2)-1),AC262-AC260,AC262-AC260-1))))&lt;=1," year"," years ")))</f>
        <v/>
      </c>
      <c r="W260" s="618"/>
      <c r="X260" s="619"/>
      <c r="Y260" s="198" t="s">
        <v>98</v>
      </c>
      <c r="Z260" s="199"/>
      <c r="AA260" s="199"/>
      <c r="AB260" s="620" t="s">
        <v>18</v>
      </c>
      <c r="AC260" s="620"/>
      <c r="AD260" s="642"/>
      <c r="AE260" s="414"/>
      <c r="AF260" s="414"/>
      <c r="AG260" s="415"/>
    </row>
    <row r="261" spans="2:33" ht="15" customHeight="1" x14ac:dyDescent="0.55000000000000004">
      <c r="B261" s="7"/>
      <c r="C261" s="611"/>
      <c r="D261" s="612"/>
      <c r="E261" s="612"/>
      <c r="F261" s="612"/>
      <c r="G261" s="612"/>
      <c r="H261" s="612"/>
      <c r="I261" s="612"/>
      <c r="J261" s="613"/>
      <c r="K261" s="623"/>
      <c r="L261" s="623"/>
      <c r="M261" s="623"/>
      <c r="N261" s="623"/>
      <c r="O261" s="623"/>
      <c r="P261" s="623"/>
      <c r="Q261" s="623"/>
      <c r="R261" s="623"/>
      <c r="S261" s="623"/>
      <c r="T261" s="623"/>
      <c r="U261" s="623"/>
      <c r="V261" s="380"/>
      <c r="W261" s="381"/>
      <c r="X261" s="382"/>
      <c r="Y261" s="200"/>
      <c r="Z261" s="201"/>
      <c r="AA261" s="201"/>
      <c r="AB261" s="205"/>
      <c r="AC261" s="205"/>
      <c r="AD261" s="643"/>
      <c r="AE261" s="209"/>
      <c r="AF261" s="209"/>
      <c r="AG261" s="335"/>
    </row>
    <row r="262" spans="2:33" ht="15" customHeight="1" x14ac:dyDescent="0.55000000000000004">
      <c r="B262" s="7"/>
      <c r="C262" s="611"/>
      <c r="D262" s="612"/>
      <c r="E262" s="612"/>
      <c r="F262" s="612"/>
      <c r="G262" s="612"/>
      <c r="H262" s="612"/>
      <c r="I262" s="612"/>
      <c r="J262" s="613"/>
      <c r="K262" s="623"/>
      <c r="L262" s="623"/>
      <c r="M262" s="623"/>
      <c r="N262" s="623"/>
      <c r="O262" s="623"/>
      <c r="P262" s="623"/>
      <c r="Q262" s="623"/>
      <c r="R262" s="623"/>
      <c r="S262" s="623"/>
      <c r="T262" s="623"/>
      <c r="U262" s="623"/>
      <c r="V262" s="345" t="str">
        <f>IF(COUNTIF(AA262,""),"",IF(COUNTIF(AA260,""),"",IF(INDEX(List!$B$2:$C$13,MATCH(AA262,List!$B$2:$B$13,0),2)=12,IF(INDEX(List!$B$2:$C$13,MATCH(AA260,List!$B$2:$B$13,0),2)=1,0,IF(INDEX(List!$B$2:$C$13,MATCH(AA262,List!$B$2:$B$13,0),2)&gt;=(INDEX(List!$B$2:$C$13,MATCH(AA260,List!$B$2:$B$13,0),2)-1),INDEX(List!$B$2:$C$13,MATCH(AA262,List!$B$2:$B$13,0),2)-INDEX(List!$B$2:$C$13,MATCH(AA260,List!$B$2:$B$13,0),2)+1,12-INDEX(List!$B$2:$C$13,MATCH(AA260,List!$B$2:$B$13,0),2)+INDEX(List!$B$2:$C$13,MATCH(AA262,List!$B$2:$B$13,0),2)+1)),IF(INDEX(List!$B$2:$C$13,MATCH(AA262,List!$B$2:$B$13,0),2)&gt;=(INDEX(List!$B$2:$C$13,MATCH(AA260,List!$B$2:$B$13,0),2)-1),INDEX(List!$B$2:$C$13,MATCH(AA262,List!$B$2:$B$13,0),2)-INDEX(List!$B$2:$C$13,MATCH(AA260,List!$B$2:$B$13,0),2)+1,12-INDEX(List!$B$2:$C$13,MATCH(AA260,List!$B$2:$B$13,0),2)+INDEX(List!$B$2:$C$13,MATCH(AA262,List!$B$2:$B$13,0),2)+1))&amp;IF(IF(COUNTIF(INDEX(List!$B$2:$C$13,MATCH(AA262,List!$B$2:$B$13,0),2),""),"",IF(COUNTIF(INDEX(List!$B$2:$C$13,MATCH(AA260,List!$B$2:$B$13,0),2),""),"",IF(INDEX(List!$B$2:$C$13,MATCH(AA262,List!$B$2:$B$13,0),2)=12,IF(INDEX(List!$B$2:$C$13,MATCH(AA260,List!$B$2:$B$13,0),2)=1,0,IF(INDEX(List!$B$2:$C$13,MATCH(AA262,List!$B$2:$B$13,0),2)&gt;=(INDEX(List!$B$2:$C$13,MATCH(AA260,List!$B$2:$B$13,0),2)-1),INDEX(List!$B$2:$C$13,MATCH(AA262,List!$B$2:$B$13,0),2)-INDEX(List!$B$2:$C$13,MATCH(AA260,List!$B$2:$B$13,0),2)+1,12-INDEX(List!$B$2:$C$13,MATCH(AA260,List!$B$2:$B$13,0),2)+INDEX(List!$B$2:$C$13,MATCH(AA262,List!$B$2:$B$13,0),2)+1)),IF(INDEX(List!$B$2:$C$13,MATCH(AA262,List!$B$2:$B$13,0),2)&gt;=(INDEX(List!$B$2:$C$13,MATCH(AA260,List!$B$2:$B$13,0),2)-1),INDEX(List!$B$2:$C$13,MATCH(AA262,List!$B$2:$B$13,0),2)-INDEX(List!$B$2:$C$13,MATCH(AA260,List!$B$2:$B$13,0),2)+1,12-INDEX(List!$B$2:$C$13,MATCH(AA260,List!$B$2:$B$13,0),2)+INDEX(List!$B$2:$C$13,MATCH(AA262,List!$B$2:$B$13,0),2)+1))))&lt;=1," month"," months")))</f>
        <v/>
      </c>
      <c r="W262" s="346"/>
      <c r="X262" s="347"/>
      <c r="Y262" s="202" t="s">
        <v>99</v>
      </c>
      <c r="Z262" s="203"/>
      <c r="AA262" s="250"/>
      <c r="AB262" s="203" t="s">
        <v>18</v>
      </c>
      <c r="AC262" s="337"/>
      <c r="AD262" s="338"/>
      <c r="AE262" s="209"/>
      <c r="AF262" s="209"/>
      <c r="AG262" s="335"/>
    </row>
    <row r="263" spans="2:33" ht="15" customHeight="1" x14ac:dyDescent="0.55000000000000004">
      <c r="B263" s="7"/>
      <c r="C263" s="614"/>
      <c r="D263" s="615"/>
      <c r="E263" s="615"/>
      <c r="F263" s="615"/>
      <c r="G263" s="615"/>
      <c r="H263" s="615"/>
      <c r="I263" s="615"/>
      <c r="J263" s="616"/>
      <c r="K263" s="623"/>
      <c r="L263" s="623"/>
      <c r="M263" s="623"/>
      <c r="N263" s="623"/>
      <c r="O263" s="623"/>
      <c r="P263" s="623"/>
      <c r="Q263" s="623"/>
      <c r="R263" s="623"/>
      <c r="S263" s="623"/>
      <c r="T263" s="623"/>
      <c r="U263" s="623"/>
      <c r="V263" s="383"/>
      <c r="W263" s="384"/>
      <c r="X263" s="385"/>
      <c r="Y263" s="204"/>
      <c r="Z263" s="205"/>
      <c r="AA263" s="251"/>
      <c r="AB263" s="205"/>
      <c r="AC263" s="244"/>
      <c r="AD263" s="245"/>
      <c r="AE263" s="209"/>
      <c r="AF263" s="209"/>
      <c r="AG263" s="335"/>
    </row>
    <row r="264" spans="2:33" ht="15" customHeight="1" x14ac:dyDescent="0.55000000000000004">
      <c r="B264" s="7"/>
      <c r="C264" s="355"/>
      <c r="D264" s="235"/>
      <c r="E264" s="235"/>
      <c r="F264" s="235"/>
      <c r="G264" s="235"/>
      <c r="H264" s="235"/>
      <c r="I264" s="235"/>
      <c r="J264" s="236"/>
      <c r="K264" s="252"/>
      <c r="L264" s="252"/>
      <c r="M264" s="252"/>
      <c r="N264" s="252"/>
      <c r="O264" s="252"/>
      <c r="P264" s="252"/>
      <c r="Q264" s="252"/>
      <c r="R264" s="252"/>
      <c r="S264" s="252"/>
      <c r="T264" s="252"/>
      <c r="U264" s="252"/>
      <c r="V264" s="380" t="str">
        <f>IF(COUNTIF(AC266,""),"",IF(COUNTIF(AC264,""),"",IF(INDEX(List!$B$2:$C$13,MATCH(AA266,List!$B$2:$B$13,0),2)=12,IF(INDEX(List!$B$2:$C$13,MATCH(AA264,List!$B$2:$B$13,0),2)=1,AC266-AC264+1,IF(INDEX(List!$B$2:$C$13,MATCH(AA266,List!$B$2:$B$13,0),2)&gt;=(INDEX(List!$B$2:$C$13,MATCH(AA264,List!$B$2:$B$13,0),2)-1),AC266-AC264,AC266-AC264-1)),IF(INDEX(List!$B$2:$C$13,MATCH(AA266,List!$B$2:$B$13,0),2)&gt;=(INDEX(List!$B$2:$C$13,MATCH(AA264,List!$B$2:$B$13,0),2)-1),AC266-AC264,AC266-AC264-1))&amp;IF(IF(COUNTIF(AC266,""),"",IF(COUNTIF(AC264,""),"",IF(INDEX(List!$B$2:$C$13,MATCH(AA266,List!$B$2:$B$13,0),2)=12,IF(INDEX(List!$B$2:$C$13,MATCH(AA264,List!$B$2:$B$13,0),2)=1,AC266-AC264+1,IF(INDEX(List!$B$2:$C$13,MATCH(AA266,List!$B$2:$B$13,0),2)&gt;=(INDEX(List!$B$2:$C$13,MATCH(AA264,List!$B$2:$B$13,0),2)-1),AC266-AC264,AC266-AC264-1)),IF(INDEX(List!$B$2:$C$13,MATCH(AA266,List!$B$2:$B$13,0),2)&gt;=(INDEX(List!$B$2:$C$13,MATCH(AA264,List!$B$2:$B$13,0),2)-1),AC266-AC264,AC266-AC264-1))))&lt;=1," year"," years ")))</f>
        <v/>
      </c>
      <c r="W264" s="381"/>
      <c r="X264" s="382"/>
      <c r="Y264" s="360" t="s">
        <v>98</v>
      </c>
      <c r="Z264" s="361"/>
      <c r="AA264" s="362"/>
      <c r="AB264" s="364" t="s">
        <v>18</v>
      </c>
      <c r="AC264" s="337"/>
      <c r="AD264" s="338"/>
      <c r="AE264" s="209"/>
      <c r="AF264" s="209"/>
      <c r="AG264" s="335"/>
    </row>
    <row r="265" spans="2:33" ht="15" customHeight="1" x14ac:dyDescent="0.55000000000000004">
      <c r="B265" s="7"/>
      <c r="C265" s="356"/>
      <c r="D265" s="247"/>
      <c r="E265" s="247"/>
      <c r="F265" s="247"/>
      <c r="G265" s="247"/>
      <c r="H265" s="247"/>
      <c r="I265" s="247"/>
      <c r="J265" s="248"/>
      <c r="K265" s="252"/>
      <c r="L265" s="252"/>
      <c r="M265" s="252"/>
      <c r="N265" s="252"/>
      <c r="O265" s="252"/>
      <c r="P265" s="252"/>
      <c r="Q265" s="252"/>
      <c r="R265" s="252"/>
      <c r="S265" s="252"/>
      <c r="T265" s="252"/>
      <c r="U265" s="252"/>
      <c r="V265" s="380"/>
      <c r="W265" s="381"/>
      <c r="X265" s="382"/>
      <c r="Y265" s="200"/>
      <c r="Z265" s="201"/>
      <c r="AA265" s="251"/>
      <c r="AB265" s="205"/>
      <c r="AC265" s="244"/>
      <c r="AD265" s="245"/>
      <c r="AE265" s="209"/>
      <c r="AF265" s="209"/>
      <c r="AG265" s="335"/>
    </row>
    <row r="266" spans="2:33" ht="15" customHeight="1" x14ac:dyDescent="0.55000000000000004">
      <c r="B266" s="7"/>
      <c r="C266" s="356"/>
      <c r="D266" s="247"/>
      <c r="E266" s="247"/>
      <c r="F266" s="247"/>
      <c r="G266" s="247"/>
      <c r="H266" s="247"/>
      <c r="I266" s="247"/>
      <c r="J266" s="248"/>
      <c r="K266" s="252"/>
      <c r="L266" s="252"/>
      <c r="M266" s="252"/>
      <c r="N266" s="252"/>
      <c r="O266" s="252"/>
      <c r="P266" s="252"/>
      <c r="Q266" s="252"/>
      <c r="R266" s="252"/>
      <c r="S266" s="252"/>
      <c r="T266" s="252"/>
      <c r="U266" s="252"/>
      <c r="V266" s="345" t="str">
        <f>IF(COUNTIF(AA266,""),"",IF(COUNTIF(AA264,""),"",IF(INDEX(List!$B$2:$C$13,MATCH(AA266,List!$B$2:$B$13,0),2)=12,IF(INDEX(List!$B$2:$C$13,MATCH(AA264,List!$B$2:$B$13,0),2)=1,0,IF(INDEX(List!$B$2:$C$13,MATCH(AA266,List!$B$2:$B$13,0),2)&gt;=(INDEX(List!$B$2:$C$13,MATCH(AA264,List!$B$2:$B$13,0),2)-1),INDEX(List!$B$2:$C$13,MATCH(AA266,List!$B$2:$B$13,0),2)-INDEX(List!$B$2:$C$13,MATCH(AA264,List!$B$2:$B$13,0),2)+1,12-INDEX(List!$B$2:$C$13,MATCH(AA264,List!$B$2:$B$13,0),2)+INDEX(List!$B$2:$C$13,MATCH(AA266,List!$B$2:$B$13,0),2)+1)),IF(INDEX(List!$B$2:$C$13,MATCH(AA266,List!$B$2:$B$13,0),2)&gt;=(INDEX(List!$B$2:$C$13,MATCH(AA264,List!$B$2:$B$13,0),2)-1),INDEX(List!$B$2:$C$13,MATCH(AA266,List!$B$2:$B$13,0),2)-INDEX(List!$B$2:$C$13,MATCH(AA264,List!$B$2:$B$13,0),2)+1,12-INDEX(List!$B$2:$C$13,MATCH(AA264,List!$B$2:$B$13,0),2)+INDEX(List!$B$2:$C$13,MATCH(AA266,List!$B$2:$B$13,0),2)+1))&amp;IF(IF(COUNTIF(INDEX(List!$B$2:$C$13,MATCH(AA266,List!$B$2:$B$13,0),2),""),"",IF(COUNTIF(INDEX(List!$B$2:$C$13,MATCH(AA264,List!$B$2:$B$13,0),2),""),"",IF(INDEX(List!$B$2:$C$13,MATCH(AA266,List!$B$2:$B$13,0),2)=12,IF(INDEX(List!$B$2:$C$13,MATCH(AA264,List!$B$2:$B$13,0),2)=1,0,IF(INDEX(List!$B$2:$C$13,MATCH(AA266,List!$B$2:$B$13,0),2)&gt;=(INDEX(List!$B$2:$C$13,MATCH(AA264,List!$B$2:$B$13,0),2)-1),INDEX(List!$B$2:$C$13,MATCH(AA266,List!$B$2:$B$13,0),2)-INDEX(List!$B$2:$C$13,MATCH(AA264,List!$B$2:$B$13,0),2)+1,12-INDEX(List!$B$2:$C$13,MATCH(AA264,List!$B$2:$B$13,0),2)+INDEX(List!$B$2:$C$13,MATCH(AA266,List!$B$2:$B$13,0),2)+1)),IF(INDEX(List!$B$2:$C$13,MATCH(AA266,List!$B$2:$B$13,0),2)&gt;=(INDEX(List!$B$2:$C$13,MATCH(AA264,List!$B$2:$B$13,0),2)-1),INDEX(List!$B$2:$C$13,MATCH(AA266,List!$B$2:$B$13,0),2)-INDEX(List!$B$2:$C$13,MATCH(AA264,List!$B$2:$B$13,0),2)+1,12-INDEX(List!$B$2:$C$13,MATCH(AA264,List!$B$2:$B$13,0),2)+INDEX(List!$B$2:$C$13,MATCH(AA266,List!$B$2:$B$13,0),2)+1))))&lt;=1," month"," months")))</f>
        <v/>
      </c>
      <c r="W266" s="346"/>
      <c r="X266" s="347"/>
      <c r="Y266" s="202" t="s">
        <v>99</v>
      </c>
      <c r="Z266" s="203"/>
      <c r="AA266" s="250"/>
      <c r="AB266" s="203" t="s">
        <v>18</v>
      </c>
      <c r="AC266" s="241"/>
      <c r="AD266" s="242"/>
      <c r="AE266" s="209"/>
      <c r="AF266" s="209"/>
      <c r="AG266" s="335"/>
    </row>
    <row r="267" spans="2:33" ht="15" customHeight="1" x14ac:dyDescent="0.55000000000000004">
      <c r="B267" s="7"/>
      <c r="C267" s="367"/>
      <c r="D267" s="238"/>
      <c r="E267" s="238"/>
      <c r="F267" s="238"/>
      <c r="G267" s="238"/>
      <c r="H267" s="238"/>
      <c r="I267" s="238"/>
      <c r="J267" s="239"/>
      <c r="K267" s="252"/>
      <c r="L267" s="252"/>
      <c r="M267" s="252"/>
      <c r="N267" s="252"/>
      <c r="O267" s="252"/>
      <c r="P267" s="252"/>
      <c r="Q267" s="252"/>
      <c r="R267" s="252"/>
      <c r="S267" s="252"/>
      <c r="T267" s="252"/>
      <c r="U267" s="252"/>
      <c r="V267" s="383"/>
      <c r="W267" s="384"/>
      <c r="X267" s="385"/>
      <c r="Y267" s="204"/>
      <c r="Z267" s="205"/>
      <c r="AA267" s="251"/>
      <c r="AB267" s="205"/>
      <c r="AC267" s="244"/>
      <c r="AD267" s="245"/>
      <c r="AE267" s="209"/>
      <c r="AF267" s="209"/>
      <c r="AG267" s="335"/>
    </row>
    <row r="268" spans="2:33" ht="15" customHeight="1" x14ac:dyDescent="0.55000000000000004">
      <c r="B268" s="7"/>
      <c r="C268" s="355"/>
      <c r="D268" s="235"/>
      <c r="E268" s="235"/>
      <c r="F268" s="235"/>
      <c r="G268" s="235"/>
      <c r="H268" s="235"/>
      <c r="I268" s="235"/>
      <c r="J268" s="236"/>
      <c r="K268" s="252"/>
      <c r="L268" s="252"/>
      <c r="M268" s="252"/>
      <c r="N268" s="252"/>
      <c r="O268" s="252"/>
      <c r="P268" s="252"/>
      <c r="Q268" s="252"/>
      <c r="R268" s="252"/>
      <c r="S268" s="252"/>
      <c r="T268" s="252"/>
      <c r="U268" s="252"/>
      <c r="V268" s="380" t="str">
        <f>IF(COUNTIF(AC270,""),"",IF(COUNTIF(AC268,""),"",IF(INDEX(List!$B$2:$C$13,MATCH(AA270,List!$B$2:$B$13,0),2)=12,IF(INDEX(List!$B$2:$C$13,MATCH(AA268,List!$B$2:$B$13,0),2)=1,AC270-AC268+1,IF(INDEX(List!$B$2:$C$13,MATCH(AA270,List!$B$2:$B$13,0),2)&gt;=(INDEX(List!$B$2:$C$13,MATCH(AA268,List!$B$2:$B$13,0),2)-1),AC270-AC268,AC270-AC268-1)),IF(INDEX(List!$B$2:$C$13,MATCH(AA270,List!$B$2:$B$13,0),2)&gt;=(INDEX(List!$B$2:$C$13,MATCH(AA268,List!$B$2:$B$13,0),2)-1),AC270-AC268,AC270-AC268-1))&amp;IF(IF(COUNTIF(AC270,""),"",IF(COUNTIF(AC268,""),"",IF(INDEX(List!$B$2:$C$13,MATCH(AA270,List!$B$2:$B$13,0),2)=12,IF(INDEX(List!$B$2:$C$13,MATCH(AA268,List!$B$2:$B$13,0),2)=1,AC270-AC268+1,IF(INDEX(List!$B$2:$C$13,MATCH(AA270,List!$B$2:$B$13,0),2)&gt;=(INDEX(List!$B$2:$C$13,MATCH(AA268,List!$B$2:$B$13,0),2)-1),AC270-AC268,AC270-AC268-1)),IF(INDEX(List!$B$2:$C$13,MATCH(AA270,List!$B$2:$B$13,0),2)&gt;=(INDEX(List!$B$2:$C$13,MATCH(AA268,List!$B$2:$B$13,0),2)-1),AC270-AC268,AC270-AC268-1))))&lt;=1," year"," years ")))</f>
        <v/>
      </c>
      <c r="W268" s="381"/>
      <c r="X268" s="382"/>
      <c r="Y268" s="360" t="s">
        <v>98</v>
      </c>
      <c r="Z268" s="361"/>
      <c r="AA268" s="362"/>
      <c r="AB268" s="364" t="s">
        <v>18</v>
      </c>
      <c r="AC268" s="337"/>
      <c r="AD268" s="338"/>
      <c r="AE268" s="209"/>
      <c r="AF268" s="209"/>
      <c r="AG268" s="335"/>
    </row>
    <row r="269" spans="2:33" ht="15" customHeight="1" x14ac:dyDescent="0.55000000000000004">
      <c r="B269" s="7"/>
      <c r="C269" s="356"/>
      <c r="D269" s="247"/>
      <c r="E269" s="247"/>
      <c r="F269" s="247"/>
      <c r="G269" s="247"/>
      <c r="H269" s="247"/>
      <c r="I269" s="247"/>
      <c r="J269" s="248"/>
      <c r="K269" s="252"/>
      <c r="L269" s="252"/>
      <c r="M269" s="252"/>
      <c r="N269" s="252"/>
      <c r="O269" s="252"/>
      <c r="P269" s="252"/>
      <c r="Q269" s="252"/>
      <c r="R269" s="252"/>
      <c r="S269" s="252"/>
      <c r="T269" s="252"/>
      <c r="U269" s="252"/>
      <c r="V269" s="380"/>
      <c r="W269" s="381"/>
      <c r="X269" s="382"/>
      <c r="Y269" s="200"/>
      <c r="Z269" s="201"/>
      <c r="AA269" s="251"/>
      <c r="AB269" s="205"/>
      <c r="AC269" s="244"/>
      <c r="AD269" s="245"/>
      <c r="AE269" s="209"/>
      <c r="AF269" s="209"/>
      <c r="AG269" s="335"/>
    </row>
    <row r="270" spans="2:33" ht="15" customHeight="1" x14ac:dyDescent="0.55000000000000004">
      <c r="B270" s="7"/>
      <c r="C270" s="356"/>
      <c r="D270" s="247"/>
      <c r="E270" s="247"/>
      <c r="F270" s="247"/>
      <c r="G270" s="247"/>
      <c r="H270" s="247"/>
      <c r="I270" s="247"/>
      <c r="J270" s="248"/>
      <c r="K270" s="252"/>
      <c r="L270" s="252"/>
      <c r="M270" s="252"/>
      <c r="N270" s="252"/>
      <c r="O270" s="252"/>
      <c r="P270" s="252"/>
      <c r="Q270" s="252"/>
      <c r="R270" s="252"/>
      <c r="S270" s="252"/>
      <c r="T270" s="252"/>
      <c r="U270" s="252"/>
      <c r="V270" s="345" t="str">
        <f>IF(COUNTIF(AA270,""),"",IF(COUNTIF(AA268,""),"",IF(INDEX(List!$B$2:$C$13,MATCH(AA270,List!$B$2:$B$13,0),2)=12,IF(INDEX(List!$B$2:$C$13,MATCH(AA268,List!$B$2:$B$13,0),2)=1,0,IF(INDEX(List!$B$2:$C$13,MATCH(AA270,List!$B$2:$B$13,0),2)&gt;=(INDEX(List!$B$2:$C$13,MATCH(AA268,List!$B$2:$B$13,0),2)-1),INDEX(List!$B$2:$C$13,MATCH(AA270,List!$B$2:$B$13,0),2)-INDEX(List!$B$2:$C$13,MATCH(AA268,List!$B$2:$B$13,0),2)+1,12-INDEX(List!$B$2:$C$13,MATCH(AA268,List!$B$2:$B$13,0),2)+INDEX(List!$B$2:$C$13,MATCH(AA270,List!$B$2:$B$13,0),2)+1)),IF(INDEX(List!$B$2:$C$13,MATCH(AA270,List!$B$2:$B$13,0),2)&gt;=(INDEX(List!$B$2:$C$13,MATCH(AA268,List!$B$2:$B$13,0),2)-1),INDEX(List!$B$2:$C$13,MATCH(AA270,List!$B$2:$B$13,0),2)-INDEX(List!$B$2:$C$13,MATCH(AA268,List!$B$2:$B$13,0),2)+1,12-INDEX(List!$B$2:$C$13,MATCH(AA268,List!$B$2:$B$13,0),2)+INDEX(List!$B$2:$C$13,MATCH(AA270,List!$B$2:$B$13,0),2)+1))&amp;IF(IF(COUNTIF(INDEX(List!$B$2:$C$13,MATCH(AA270,List!$B$2:$B$13,0),2),""),"",IF(COUNTIF(INDEX(List!$B$2:$C$13,MATCH(AA268,List!$B$2:$B$13,0),2),""),"",IF(INDEX(List!$B$2:$C$13,MATCH(AA270,List!$B$2:$B$13,0),2)=12,IF(INDEX(List!$B$2:$C$13,MATCH(AA268,List!$B$2:$B$13,0),2)=1,0,IF(INDEX(List!$B$2:$C$13,MATCH(AA270,List!$B$2:$B$13,0),2)&gt;=(INDEX(List!$B$2:$C$13,MATCH(AA268,List!$B$2:$B$13,0),2)-1),INDEX(List!$B$2:$C$13,MATCH(AA270,List!$B$2:$B$13,0),2)-INDEX(List!$B$2:$C$13,MATCH(AA268,List!$B$2:$B$13,0),2)+1,12-INDEX(List!$B$2:$C$13,MATCH(AA268,List!$B$2:$B$13,0),2)+INDEX(List!$B$2:$C$13,MATCH(AA270,List!$B$2:$B$13,0),2)+1)),IF(INDEX(List!$B$2:$C$13,MATCH(AA270,List!$B$2:$B$13,0),2)&gt;=(INDEX(List!$B$2:$C$13,MATCH(AA268,List!$B$2:$B$13,0),2)-1),INDEX(List!$B$2:$C$13,MATCH(AA270,List!$B$2:$B$13,0),2)-INDEX(List!$B$2:$C$13,MATCH(AA268,List!$B$2:$B$13,0),2)+1,12-INDEX(List!$B$2:$C$13,MATCH(AA268,List!$B$2:$B$13,0),2)+INDEX(List!$B$2:$C$13,MATCH(AA270,List!$B$2:$B$13,0),2)+1))))&lt;=1," month"," months")))</f>
        <v/>
      </c>
      <c r="W270" s="346"/>
      <c r="X270" s="347"/>
      <c r="Y270" s="202" t="s">
        <v>99</v>
      </c>
      <c r="Z270" s="203"/>
      <c r="AA270" s="250"/>
      <c r="AB270" s="203" t="s">
        <v>18</v>
      </c>
      <c r="AC270" s="241"/>
      <c r="AD270" s="242"/>
      <c r="AE270" s="209"/>
      <c r="AF270" s="209"/>
      <c r="AG270" s="335"/>
    </row>
    <row r="271" spans="2:33" ht="15" customHeight="1" x14ac:dyDescent="0.55000000000000004">
      <c r="B271" s="7"/>
      <c r="C271" s="367"/>
      <c r="D271" s="238"/>
      <c r="E271" s="238"/>
      <c r="F271" s="238"/>
      <c r="G271" s="238"/>
      <c r="H271" s="238"/>
      <c r="I271" s="238"/>
      <c r="J271" s="239"/>
      <c r="K271" s="252"/>
      <c r="L271" s="252"/>
      <c r="M271" s="252"/>
      <c r="N271" s="252"/>
      <c r="O271" s="252"/>
      <c r="P271" s="252"/>
      <c r="Q271" s="252"/>
      <c r="R271" s="252"/>
      <c r="S271" s="252"/>
      <c r="T271" s="252"/>
      <c r="U271" s="252"/>
      <c r="V271" s="383"/>
      <c r="W271" s="384"/>
      <c r="X271" s="385"/>
      <c r="Y271" s="204"/>
      <c r="Z271" s="205"/>
      <c r="AA271" s="251"/>
      <c r="AB271" s="205"/>
      <c r="AC271" s="244"/>
      <c r="AD271" s="245"/>
      <c r="AE271" s="209"/>
      <c r="AF271" s="209"/>
      <c r="AG271" s="335"/>
    </row>
    <row r="272" spans="2:33" ht="15" customHeight="1" x14ac:dyDescent="0.55000000000000004">
      <c r="B272" s="7"/>
      <c r="C272" s="355"/>
      <c r="D272" s="235"/>
      <c r="E272" s="235"/>
      <c r="F272" s="235"/>
      <c r="G272" s="235"/>
      <c r="H272" s="235"/>
      <c r="I272" s="235"/>
      <c r="J272" s="236"/>
      <c r="K272" s="252"/>
      <c r="L272" s="252"/>
      <c r="M272" s="252"/>
      <c r="N272" s="252"/>
      <c r="O272" s="252"/>
      <c r="P272" s="252"/>
      <c r="Q272" s="252"/>
      <c r="R272" s="252"/>
      <c r="S272" s="252"/>
      <c r="T272" s="252"/>
      <c r="U272" s="252"/>
      <c r="V272" s="380" t="str">
        <f>IF(COUNTIF(AC274,""),"",IF(COUNTIF(AC272,""),"",IF(INDEX(List!$B$2:$C$13,MATCH(AA274,List!$B$2:$B$13,0),2)=12,IF(INDEX(List!$B$2:$C$13,MATCH(AA272,List!$B$2:$B$13,0),2)=1,AC274-AC272+1,IF(INDEX(List!$B$2:$C$13,MATCH(AA274,List!$B$2:$B$13,0),2)&gt;=(INDEX(List!$B$2:$C$13,MATCH(AA272,List!$B$2:$B$13,0),2)-1),AC274-AC272,AC274-AC272-1)),IF(INDEX(List!$B$2:$C$13,MATCH(AA274,List!$B$2:$B$13,0),2)&gt;=(INDEX(List!$B$2:$C$13,MATCH(AA272,List!$B$2:$B$13,0),2)-1),AC274-AC272,AC274-AC272-1))&amp;IF(IF(COUNTIF(AC274,""),"",IF(COUNTIF(AC272,""),"",IF(INDEX(List!$B$2:$C$13,MATCH(AA274,List!$B$2:$B$13,0),2)=12,IF(INDEX(List!$B$2:$C$13,MATCH(AA272,List!$B$2:$B$13,0),2)=1,AC274-AC272+1,IF(INDEX(List!$B$2:$C$13,MATCH(AA274,List!$B$2:$B$13,0),2)&gt;=(INDEX(List!$B$2:$C$13,MATCH(AA272,List!$B$2:$B$13,0),2)-1),AC274-AC272,AC274-AC272-1)),IF(INDEX(List!$B$2:$C$13,MATCH(AA274,List!$B$2:$B$13,0),2)&gt;=(INDEX(List!$B$2:$C$13,MATCH(AA272,List!$B$2:$B$13,0),2)-1),AC274-AC272,AC274-AC272-1))))&lt;=1," year"," years ")))</f>
        <v/>
      </c>
      <c r="W272" s="381"/>
      <c r="X272" s="382"/>
      <c r="Y272" s="360" t="s">
        <v>98</v>
      </c>
      <c r="Z272" s="361"/>
      <c r="AA272" s="362"/>
      <c r="AB272" s="364" t="s">
        <v>18</v>
      </c>
      <c r="AC272" s="337"/>
      <c r="AD272" s="338"/>
      <c r="AE272" s="209"/>
      <c r="AF272" s="209"/>
      <c r="AG272" s="335"/>
    </row>
    <row r="273" spans="2:33" ht="15" customHeight="1" x14ac:dyDescent="0.55000000000000004">
      <c r="B273" s="7"/>
      <c r="C273" s="356"/>
      <c r="D273" s="247"/>
      <c r="E273" s="247"/>
      <c r="F273" s="247"/>
      <c r="G273" s="247"/>
      <c r="H273" s="247"/>
      <c r="I273" s="247"/>
      <c r="J273" s="248"/>
      <c r="K273" s="252"/>
      <c r="L273" s="252"/>
      <c r="M273" s="252"/>
      <c r="N273" s="252"/>
      <c r="O273" s="252"/>
      <c r="P273" s="252"/>
      <c r="Q273" s="252"/>
      <c r="R273" s="252"/>
      <c r="S273" s="252"/>
      <c r="T273" s="252"/>
      <c r="U273" s="252"/>
      <c r="V273" s="380"/>
      <c r="W273" s="381"/>
      <c r="X273" s="382"/>
      <c r="Y273" s="200"/>
      <c r="Z273" s="201"/>
      <c r="AA273" s="251"/>
      <c r="AB273" s="205"/>
      <c r="AC273" s="244"/>
      <c r="AD273" s="245"/>
      <c r="AE273" s="209"/>
      <c r="AF273" s="209"/>
      <c r="AG273" s="335"/>
    </row>
    <row r="274" spans="2:33" ht="15" customHeight="1" x14ac:dyDescent="0.55000000000000004">
      <c r="B274" s="7"/>
      <c r="C274" s="356"/>
      <c r="D274" s="247"/>
      <c r="E274" s="247"/>
      <c r="F274" s="247"/>
      <c r="G274" s="247"/>
      <c r="H274" s="247"/>
      <c r="I274" s="247"/>
      <c r="J274" s="248"/>
      <c r="K274" s="252"/>
      <c r="L274" s="252"/>
      <c r="M274" s="252"/>
      <c r="N274" s="252"/>
      <c r="O274" s="252"/>
      <c r="P274" s="252"/>
      <c r="Q274" s="252"/>
      <c r="R274" s="252"/>
      <c r="S274" s="252"/>
      <c r="T274" s="252"/>
      <c r="U274" s="252"/>
      <c r="V274" s="345" t="str">
        <f>IF(COUNTIF(AA274,""),"",IF(COUNTIF(AA272,""),"",IF(INDEX(List!$B$2:$C$13,MATCH(AA274,List!$B$2:$B$13,0),2)=12,IF(INDEX(List!$B$2:$C$13,MATCH(AA272,List!$B$2:$B$13,0),2)=1,0,IF(INDEX(List!$B$2:$C$13,MATCH(AA274,List!$B$2:$B$13,0),2)&gt;=(INDEX(List!$B$2:$C$13,MATCH(AA272,List!$B$2:$B$13,0),2)-1),INDEX(List!$B$2:$C$13,MATCH(AA274,List!$B$2:$B$13,0),2)-INDEX(List!$B$2:$C$13,MATCH(AA272,List!$B$2:$B$13,0),2)+1,12-INDEX(List!$B$2:$C$13,MATCH(AA272,List!$B$2:$B$13,0),2)+INDEX(List!$B$2:$C$13,MATCH(AA274,List!$B$2:$B$13,0),2)+1)),IF(INDEX(List!$B$2:$C$13,MATCH(AA274,List!$B$2:$B$13,0),2)&gt;=(INDEX(List!$B$2:$C$13,MATCH(AA272,List!$B$2:$B$13,0),2)-1),INDEX(List!$B$2:$C$13,MATCH(AA274,List!$B$2:$B$13,0),2)-INDEX(List!$B$2:$C$13,MATCH(AA272,List!$B$2:$B$13,0),2)+1,12-INDEX(List!$B$2:$C$13,MATCH(AA272,List!$B$2:$B$13,0),2)+INDEX(List!$B$2:$C$13,MATCH(AA274,List!$B$2:$B$13,0),2)+1))&amp;IF(IF(COUNTIF(INDEX(List!$B$2:$C$13,MATCH(AA274,List!$B$2:$B$13,0),2),""),"",IF(COUNTIF(INDEX(List!$B$2:$C$13,MATCH(AA272,List!$B$2:$B$13,0),2),""),"",IF(INDEX(List!$B$2:$C$13,MATCH(AA274,List!$B$2:$B$13,0),2)=12,IF(INDEX(List!$B$2:$C$13,MATCH(AA272,List!$B$2:$B$13,0),2)=1,0,IF(INDEX(List!$B$2:$C$13,MATCH(AA274,List!$B$2:$B$13,0),2)&gt;=(INDEX(List!$B$2:$C$13,MATCH(AA272,List!$B$2:$B$13,0),2)-1),INDEX(List!$B$2:$C$13,MATCH(AA274,List!$B$2:$B$13,0),2)-INDEX(List!$B$2:$C$13,MATCH(AA272,List!$B$2:$B$13,0),2)+1,12-INDEX(List!$B$2:$C$13,MATCH(AA272,List!$B$2:$B$13,0),2)+INDEX(List!$B$2:$C$13,MATCH(AA274,List!$B$2:$B$13,0),2)+1)),IF(INDEX(List!$B$2:$C$13,MATCH(AA274,List!$B$2:$B$13,0),2)&gt;=(INDEX(List!$B$2:$C$13,MATCH(AA272,List!$B$2:$B$13,0),2)-1),INDEX(List!$B$2:$C$13,MATCH(AA274,List!$B$2:$B$13,0),2)-INDEX(List!$B$2:$C$13,MATCH(AA272,List!$B$2:$B$13,0),2)+1,12-INDEX(List!$B$2:$C$13,MATCH(AA272,List!$B$2:$B$13,0),2)+INDEX(List!$B$2:$C$13,MATCH(AA274,List!$B$2:$B$13,0),2)+1))))&lt;=1," month"," months")))</f>
        <v/>
      </c>
      <c r="W274" s="346"/>
      <c r="X274" s="347"/>
      <c r="Y274" s="202" t="s">
        <v>99</v>
      </c>
      <c r="Z274" s="203"/>
      <c r="AA274" s="250"/>
      <c r="AB274" s="203" t="s">
        <v>18</v>
      </c>
      <c r="AC274" s="241"/>
      <c r="AD274" s="242"/>
      <c r="AE274" s="209"/>
      <c r="AF274" s="209"/>
      <c r="AG274" s="335"/>
    </row>
    <row r="275" spans="2:33" ht="15" customHeight="1" x14ac:dyDescent="0.55000000000000004">
      <c r="B275" s="7"/>
      <c r="C275" s="367"/>
      <c r="D275" s="238"/>
      <c r="E275" s="238"/>
      <c r="F275" s="238"/>
      <c r="G275" s="238"/>
      <c r="H275" s="238"/>
      <c r="I275" s="238"/>
      <c r="J275" s="239"/>
      <c r="K275" s="252"/>
      <c r="L275" s="252"/>
      <c r="M275" s="252"/>
      <c r="N275" s="252"/>
      <c r="O275" s="252"/>
      <c r="P275" s="252"/>
      <c r="Q275" s="252"/>
      <c r="R275" s="252"/>
      <c r="S275" s="252"/>
      <c r="T275" s="252"/>
      <c r="U275" s="252"/>
      <c r="V275" s="383"/>
      <c r="W275" s="384"/>
      <c r="X275" s="385"/>
      <c r="Y275" s="204"/>
      <c r="Z275" s="205"/>
      <c r="AA275" s="251"/>
      <c r="AB275" s="205"/>
      <c r="AC275" s="244"/>
      <c r="AD275" s="245"/>
      <c r="AE275" s="209"/>
      <c r="AF275" s="209"/>
      <c r="AG275" s="335"/>
    </row>
    <row r="276" spans="2:33" ht="15" customHeight="1" x14ac:dyDescent="0.55000000000000004">
      <c r="B276" s="7"/>
      <c r="C276" s="355"/>
      <c r="D276" s="235"/>
      <c r="E276" s="235"/>
      <c r="F276" s="235"/>
      <c r="G276" s="235"/>
      <c r="H276" s="235"/>
      <c r="I276" s="235"/>
      <c r="J276" s="236"/>
      <c r="K276" s="252"/>
      <c r="L276" s="252"/>
      <c r="M276" s="252"/>
      <c r="N276" s="252"/>
      <c r="O276" s="252"/>
      <c r="P276" s="252"/>
      <c r="Q276" s="252"/>
      <c r="R276" s="252"/>
      <c r="S276" s="252"/>
      <c r="T276" s="252"/>
      <c r="U276" s="252"/>
      <c r="V276" s="380" t="str">
        <f>IF(COUNTIF(AC278,""),"",IF(COUNTIF(AC276,""),"",IF(INDEX(List!$B$2:$C$13,MATCH(AA278,List!$B$2:$B$13,0),2)=12,IF(INDEX(List!$B$2:$C$13,MATCH(AA276,List!$B$2:$B$13,0),2)=1,AC278-AC276+1,IF(INDEX(List!$B$2:$C$13,MATCH(AA278,List!$B$2:$B$13,0),2)&gt;=(INDEX(List!$B$2:$C$13,MATCH(AA276,List!$B$2:$B$13,0),2)-1),AC278-AC276,AC278-AC276-1)),IF(INDEX(List!$B$2:$C$13,MATCH(AA278,List!$B$2:$B$13,0),2)&gt;=(INDEX(List!$B$2:$C$13,MATCH(AA276,List!$B$2:$B$13,0),2)-1),AC278-AC276,AC278-AC276-1))&amp;IF(IF(COUNTIF(AC278,""),"",IF(COUNTIF(AC276,""),"",IF(INDEX(List!$B$2:$C$13,MATCH(AA278,List!$B$2:$B$13,0),2)=12,IF(INDEX(List!$B$2:$C$13,MATCH(AA276,List!$B$2:$B$13,0),2)=1,AC278-AC276+1,IF(INDEX(List!$B$2:$C$13,MATCH(AA278,List!$B$2:$B$13,0),2)&gt;=(INDEX(List!$B$2:$C$13,MATCH(AA276,List!$B$2:$B$13,0),2)-1),AC278-AC276,AC278-AC276-1)),IF(INDEX(List!$B$2:$C$13,MATCH(AA278,List!$B$2:$B$13,0),2)&gt;=(INDEX(List!$B$2:$C$13,MATCH(AA276,List!$B$2:$B$13,0),2)-1),AC278-AC276,AC278-AC276-1))))&lt;=1," year"," years ")))</f>
        <v/>
      </c>
      <c r="W276" s="381"/>
      <c r="X276" s="382"/>
      <c r="Y276" s="360" t="s">
        <v>98</v>
      </c>
      <c r="Z276" s="361"/>
      <c r="AA276" s="362"/>
      <c r="AB276" s="364" t="s">
        <v>18</v>
      </c>
      <c r="AC276" s="337"/>
      <c r="AD276" s="338"/>
      <c r="AE276" s="209"/>
      <c r="AF276" s="209"/>
      <c r="AG276" s="335"/>
    </row>
    <row r="277" spans="2:33" ht="15" customHeight="1" x14ac:dyDescent="0.55000000000000004">
      <c r="B277" s="7"/>
      <c r="C277" s="356"/>
      <c r="D277" s="247"/>
      <c r="E277" s="247"/>
      <c r="F277" s="247"/>
      <c r="G277" s="247"/>
      <c r="H277" s="247"/>
      <c r="I277" s="247"/>
      <c r="J277" s="248"/>
      <c r="K277" s="252"/>
      <c r="L277" s="252"/>
      <c r="M277" s="252"/>
      <c r="N277" s="252"/>
      <c r="O277" s="252"/>
      <c r="P277" s="252"/>
      <c r="Q277" s="252"/>
      <c r="R277" s="252"/>
      <c r="S277" s="252"/>
      <c r="T277" s="252"/>
      <c r="U277" s="252"/>
      <c r="V277" s="380"/>
      <c r="W277" s="381"/>
      <c r="X277" s="382"/>
      <c r="Y277" s="200"/>
      <c r="Z277" s="201"/>
      <c r="AA277" s="251"/>
      <c r="AB277" s="205"/>
      <c r="AC277" s="244"/>
      <c r="AD277" s="245"/>
      <c r="AE277" s="209"/>
      <c r="AF277" s="209"/>
      <c r="AG277" s="335"/>
    </row>
    <row r="278" spans="2:33" ht="15" customHeight="1" x14ac:dyDescent="0.55000000000000004">
      <c r="B278" s="7"/>
      <c r="C278" s="356"/>
      <c r="D278" s="247"/>
      <c r="E278" s="247"/>
      <c r="F278" s="247"/>
      <c r="G278" s="247"/>
      <c r="H278" s="247"/>
      <c r="I278" s="247"/>
      <c r="J278" s="248"/>
      <c r="K278" s="252"/>
      <c r="L278" s="252"/>
      <c r="M278" s="252"/>
      <c r="N278" s="252"/>
      <c r="O278" s="252"/>
      <c r="P278" s="252"/>
      <c r="Q278" s="252"/>
      <c r="R278" s="252"/>
      <c r="S278" s="252"/>
      <c r="T278" s="252"/>
      <c r="U278" s="252"/>
      <c r="V278" s="345" t="str">
        <f>IF(COUNTIF(AA278,""),"",IF(COUNTIF(AA276,""),"",IF(INDEX(List!$B$2:$C$13,MATCH(AA278,List!$B$2:$B$13,0),2)=12,IF(INDEX(List!$B$2:$C$13,MATCH(AA276,List!$B$2:$B$13,0),2)=1,0,IF(INDEX(List!$B$2:$C$13,MATCH(AA278,List!$B$2:$B$13,0),2)&gt;=(INDEX(List!$B$2:$C$13,MATCH(AA276,List!$B$2:$B$13,0),2)-1),INDEX(List!$B$2:$C$13,MATCH(AA278,List!$B$2:$B$13,0),2)-INDEX(List!$B$2:$C$13,MATCH(AA276,List!$B$2:$B$13,0),2)+1,12-INDEX(List!$B$2:$C$13,MATCH(AA276,List!$B$2:$B$13,0),2)+INDEX(List!$B$2:$C$13,MATCH(AA278,List!$B$2:$B$13,0),2)+1)),IF(INDEX(List!$B$2:$C$13,MATCH(AA278,List!$B$2:$B$13,0),2)&gt;=(INDEX(List!$B$2:$C$13,MATCH(AA276,List!$B$2:$B$13,0),2)-1),INDEX(List!$B$2:$C$13,MATCH(AA278,List!$B$2:$B$13,0),2)-INDEX(List!$B$2:$C$13,MATCH(AA276,List!$B$2:$B$13,0),2)+1,12-INDEX(List!$B$2:$C$13,MATCH(AA276,List!$B$2:$B$13,0),2)+INDEX(List!$B$2:$C$13,MATCH(AA278,List!$B$2:$B$13,0),2)+1))&amp;IF(IF(COUNTIF(INDEX(List!$B$2:$C$13,MATCH(AA278,List!$B$2:$B$13,0),2),""),"",IF(COUNTIF(INDEX(List!$B$2:$C$13,MATCH(AA276,List!$B$2:$B$13,0),2),""),"",IF(INDEX(List!$B$2:$C$13,MATCH(AA278,List!$B$2:$B$13,0),2)=12,IF(INDEX(List!$B$2:$C$13,MATCH(AA276,List!$B$2:$B$13,0),2)=1,0,IF(INDEX(List!$B$2:$C$13,MATCH(AA278,List!$B$2:$B$13,0),2)&gt;=(INDEX(List!$B$2:$C$13,MATCH(AA276,List!$B$2:$B$13,0),2)-1),INDEX(List!$B$2:$C$13,MATCH(AA278,List!$B$2:$B$13,0),2)-INDEX(List!$B$2:$C$13,MATCH(AA276,List!$B$2:$B$13,0),2)+1,12-INDEX(List!$B$2:$C$13,MATCH(AA276,List!$B$2:$B$13,0),2)+INDEX(List!$B$2:$C$13,MATCH(AA278,List!$B$2:$B$13,0),2)+1)),IF(INDEX(List!$B$2:$C$13,MATCH(AA278,List!$B$2:$B$13,0),2)&gt;=(INDEX(List!$B$2:$C$13,MATCH(AA276,List!$B$2:$B$13,0),2)-1),INDEX(List!$B$2:$C$13,MATCH(AA278,List!$B$2:$B$13,0),2)-INDEX(List!$B$2:$C$13,MATCH(AA276,List!$B$2:$B$13,0),2)+1,12-INDEX(List!$B$2:$C$13,MATCH(AA276,List!$B$2:$B$13,0),2)+INDEX(List!$B$2:$C$13,MATCH(AA278,List!$B$2:$B$13,0),2)+1))))&lt;=1," month"," months")))</f>
        <v/>
      </c>
      <c r="W278" s="346"/>
      <c r="X278" s="347"/>
      <c r="Y278" s="202" t="s">
        <v>99</v>
      </c>
      <c r="Z278" s="203"/>
      <c r="AA278" s="250"/>
      <c r="AB278" s="203" t="s">
        <v>18</v>
      </c>
      <c r="AC278" s="241"/>
      <c r="AD278" s="242"/>
      <c r="AE278" s="209"/>
      <c r="AF278" s="209"/>
      <c r="AG278" s="335"/>
    </row>
    <row r="279" spans="2:33" ht="15" customHeight="1" x14ac:dyDescent="0.55000000000000004">
      <c r="B279" s="7"/>
      <c r="C279" s="367"/>
      <c r="D279" s="238"/>
      <c r="E279" s="238"/>
      <c r="F279" s="238"/>
      <c r="G279" s="238"/>
      <c r="H279" s="238"/>
      <c r="I279" s="238"/>
      <c r="J279" s="239"/>
      <c r="K279" s="252"/>
      <c r="L279" s="252"/>
      <c r="M279" s="252"/>
      <c r="N279" s="252"/>
      <c r="O279" s="252"/>
      <c r="P279" s="252"/>
      <c r="Q279" s="252"/>
      <c r="R279" s="252"/>
      <c r="S279" s="252"/>
      <c r="T279" s="252"/>
      <c r="U279" s="252"/>
      <c r="V279" s="383"/>
      <c r="W279" s="384"/>
      <c r="X279" s="385"/>
      <c r="Y279" s="204"/>
      <c r="Z279" s="205"/>
      <c r="AA279" s="251"/>
      <c r="AB279" s="205"/>
      <c r="AC279" s="244"/>
      <c r="AD279" s="245"/>
      <c r="AE279" s="209"/>
      <c r="AF279" s="209"/>
      <c r="AG279" s="335"/>
    </row>
    <row r="280" spans="2:33" ht="15" customHeight="1" x14ac:dyDescent="0.55000000000000004">
      <c r="B280" s="7"/>
      <c r="C280" s="355"/>
      <c r="D280" s="235"/>
      <c r="E280" s="235"/>
      <c r="F280" s="235"/>
      <c r="G280" s="235"/>
      <c r="H280" s="235"/>
      <c r="I280" s="235"/>
      <c r="J280" s="236"/>
      <c r="K280" s="252"/>
      <c r="L280" s="252"/>
      <c r="M280" s="252"/>
      <c r="N280" s="252"/>
      <c r="O280" s="252"/>
      <c r="P280" s="252"/>
      <c r="Q280" s="252"/>
      <c r="R280" s="252"/>
      <c r="S280" s="252"/>
      <c r="T280" s="252"/>
      <c r="U280" s="252"/>
      <c r="V280" s="380" t="str">
        <f>IF(COUNTIF(AC282,""),"",IF(COUNTIF(AC280,""),"",IF(INDEX(List!$B$2:$C$13,MATCH(AA282,List!$B$2:$B$13,0),2)=12,IF(INDEX(List!$B$2:$C$13,MATCH(AA280,List!$B$2:$B$13,0),2)=1,AC282-AC280+1,IF(INDEX(List!$B$2:$C$13,MATCH(AA282,List!$B$2:$B$13,0),2)&gt;=(INDEX(List!$B$2:$C$13,MATCH(AA280,List!$B$2:$B$13,0),2)-1),AC282-AC280,AC282-AC280-1)),IF(INDEX(List!$B$2:$C$13,MATCH(AA282,List!$B$2:$B$13,0),2)&gt;=(INDEX(List!$B$2:$C$13,MATCH(AA280,List!$B$2:$B$13,0),2)-1),AC282-AC280,AC282-AC280-1))&amp;IF(IF(COUNTIF(AC282,""),"",IF(COUNTIF(AC280,""),"",IF(INDEX(List!$B$2:$C$13,MATCH(AA282,List!$B$2:$B$13,0),2)=12,IF(INDEX(List!$B$2:$C$13,MATCH(AA280,List!$B$2:$B$13,0),2)=1,AC282-AC280+1,IF(INDEX(List!$B$2:$C$13,MATCH(AA282,List!$B$2:$B$13,0),2)&gt;=(INDEX(List!$B$2:$C$13,MATCH(AA280,List!$B$2:$B$13,0),2)-1),AC282-AC280,AC282-AC280-1)),IF(INDEX(List!$B$2:$C$13,MATCH(AA282,List!$B$2:$B$13,0),2)&gt;=(INDEX(List!$B$2:$C$13,MATCH(AA280,List!$B$2:$B$13,0),2)-1),AC282-AC280,AC282-AC280-1))))&lt;=1," year"," years ")))</f>
        <v/>
      </c>
      <c r="W280" s="381"/>
      <c r="X280" s="382"/>
      <c r="Y280" s="360" t="s">
        <v>98</v>
      </c>
      <c r="Z280" s="361"/>
      <c r="AA280" s="362"/>
      <c r="AB280" s="364" t="s">
        <v>18</v>
      </c>
      <c r="AC280" s="337"/>
      <c r="AD280" s="338"/>
      <c r="AE280" s="209"/>
      <c r="AF280" s="209"/>
      <c r="AG280" s="335"/>
    </row>
    <row r="281" spans="2:33" ht="15" customHeight="1" x14ac:dyDescent="0.55000000000000004">
      <c r="B281" s="7"/>
      <c r="C281" s="356"/>
      <c r="D281" s="247"/>
      <c r="E281" s="247"/>
      <c r="F281" s="247"/>
      <c r="G281" s="247"/>
      <c r="H281" s="247"/>
      <c r="I281" s="247"/>
      <c r="J281" s="248"/>
      <c r="K281" s="252"/>
      <c r="L281" s="252"/>
      <c r="M281" s="252"/>
      <c r="N281" s="252"/>
      <c r="O281" s="252"/>
      <c r="P281" s="252"/>
      <c r="Q281" s="252"/>
      <c r="R281" s="252"/>
      <c r="S281" s="252"/>
      <c r="T281" s="252"/>
      <c r="U281" s="252"/>
      <c r="V281" s="380"/>
      <c r="W281" s="381"/>
      <c r="X281" s="382"/>
      <c r="Y281" s="200"/>
      <c r="Z281" s="201"/>
      <c r="AA281" s="251"/>
      <c r="AB281" s="205"/>
      <c r="AC281" s="244"/>
      <c r="AD281" s="245"/>
      <c r="AE281" s="209"/>
      <c r="AF281" s="209"/>
      <c r="AG281" s="335"/>
    </row>
    <row r="282" spans="2:33" ht="15" customHeight="1" x14ac:dyDescent="0.55000000000000004">
      <c r="B282" s="7"/>
      <c r="C282" s="356"/>
      <c r="D282" s="247"/>
      <c r="E282" s="247"/>
      <c r="F282" s="247"/>
      <c r="G282" s="247"/>
      <c r="H282" s="247"/>
      <c r="I282" s="247"/>
      <c r="J282" s="248"/>
      <c r="K282" s="252"/>
      <c r="L282" s="252"/>
      <c r="M282" s="252"/>
      <c r="N282" s="252"/>
      <c r="O282" s="252"/>
      <c r="P282" s="252"/>
      <c r="Q282" s="252"/>
      <c r="R282" s="252"/>
      <c r="S282" s="252"/>
      <c r="T282" s="252"/>
      <c r="U282" s="252"/>
      <c r="V282" s="345" t="str">
        <f>IF(COUNTIF(AA282,""),"",IF(COUNTIF(AA280,""),"",IF(INDEX(List!$B$2:$C$13,MATCH(AA282,List!$B$2:$B$13,0),2)=12,IF(INDEX(List!$B$2:$C$13,MATCH(AA280,List!$B$2:$B$13,0),2)=1,0,IF(INDEX(List!$B$2:$C$13,MATCH(AA282,List!$B$2:$B$13,0),2)&gt;=(INDEX(List!$B$2:$C$13,MATCH(AA280,List!$B$2:$B$13,0),2)-1),INDEX(List!$B$2:$C$13,MATCH(AA282,List!$B$2:$B$13,0),2)-INDEX(List!$B$2:$C$13,MATCH(AA280,List!$B$2:$B$13,0),2)+1,12-INDEX(List!$B$2:$C$13,MATCH(AA280,List!$B$2:$B$13,0),2)+INDEX(List!$B$2:$C$13,MATCH(AA282,List!$B$2:$B$13,0),2)+1)),IF(INDEX(List!$B$2:$C$13,MATCH(AA282,List!$B$2:$B$13,0),2)&gt;=(INDEX(List!$B$2:$C$13,MATCH(AA280,List!$B$2:$B$13,0),2)-1),INDEX(List!$B$2:$C$13,MATCH(AA282,List!$B$2:$B$13,0),2)-INDEX(List!$B$2:$C$13,MATCH(AA280,List!$B$2:$B$13,0),2)+1,12-INDEX(List!$B$2:$C$13,MATCH(AA280,List!$B$2:$B$13,0),2)+INDEX(List!$B$2:$C$13,MATCH(AA282,List!$B$2:$B$13,0),2)+1))&amp;IF(IF(COUNTIF(INDEX(List!$B$2:$C$13,MATCH(AA282,List!$B$2:$B$13,0),2),""),"",IF(COUNTIF(INDEX(List!$B$2:$C$13,MATCH(AA280,List!$B$2:$B$13,0),2),""),"",IF(INDEX(List!$B$2:$C$13,MATCH(AA282,List!$B$2:$B$13,0),2)=12,IF(INDEX(List!$B$2:$C$13,MATCH(AA280,List!$B$2:$B$13,0),2)=1,0,IF(INDEX(List!$B$2:$C$13,MATCH(AA282,List!$B$2:$B$13,0),2)&gt;=(INDEX(List!$B$2:$C$13,MATCH(AA280,List!$B$2:$B$13,0),2)-1),INDEX(List!$B$2:$C$13,MATCH(AA282,List!$B$2:$B$13,0),2)-INDEX(List!$B$2:$C$13,MATCH(AA280,List!$B$2:$B$13,0),2)+1,12-INDEX(List!$B$2:$C$13,MATCH(AA280,List!$B$2:$B$13,0),2)+INDEX(List!$B$2:$C$13,MATCH(AA282,List!$B$2:$B$13,0),2)+1)),IF(INDEX(List!$B$2:$C$13,MATCH(AA282,List!$B$2:$B$13,0),2)&gt;=(INDEX(List!$B$2:$C$13,MATCH(AA280,List!$B$2:$B$13,0),2)-1),INDEX(List!$B$2:$C$13,MATCH(AA282,List!$B$2:$B$13,0),2)-INDEX(List!$B$2:$C$13,MATCH(AA280,List!$B$2:$B$13,0),2)+1,12-INDEX(List!$B$2:$C$13,MATCH(AA280,List!$B$2:$B$13,0),2)+INDEX(List!$B$2:$C$13,MATCH(AA282,List!$B$2:$B$13,0),2)+1))))&lt;=1," month"," months")))</f>
        <v/>
      </c>
      <c r="W282" s="346"/>
      <c r="X282" s="347"/>
      <c r="Y282" s="202" t="s">
        <v>99</v>
      </c>
      <c r="Z282" s="203"/>
      <c r="AA282" s="250"/>
      <c r="AB282" s="203" t="s">
        <v>18</v>
      </c>
      <c r="AC282" s="241"/>
      <c r="AD282" s="242"/>
      <c r="AE282" s="209"/>
      <c r="AF282" s="209"/>
      <c r="AG282" s="335"/>
    </row>
    <row r="283" spans="2:33" ht="15" customHeight="1" x14ac:dyDescent="0.55000000000000004">
      <c r="B283" s="7"/>
      <c r="C283" s="367"/>
      <c r="D283" s="238"/>
      <c r="E283" s="238"/>
      <c r="F283" s="238"/>
      <c r="G283" s="238"/>
      <c r="H283" s="238"/>
      <c r="I283" s="238"/>
      <c r="J283" s="239"/>
      <c r="K283" s="252"/>
      <c r="L283" s="252"/>
      <c r="M283" s="252"/>
      <c r="N283" s="252"/>
      <c r="O283" s="252"/>
      <c r="P283" s="252"/>
      <c r="Q283" s="252"/>
      <c r="R283" s="252"/>
      <c r="S283" s="252"/>
      <c r="T283" s="252"/>
      <c r="U283" s="252"/>
      <c r="V283" s="383"/>
      <c r="W283" s="384"/>
      <c r="X283" s="385"/>
      <c r="Y283" s="204"/>
      <c r="Z283" s="205"/>
      <c r="AA283" s="251"/>
      <c r="AB283" s="205"/>
      <c r="AC283" s="244"/>
      <c r="AD283" s="245"/>
      <c r="AE283" s="369"/>
      <c r="AF283" s="369"/>
      <c r="AG283" s="336"/>
    </row>
    <row r="284" spans="2:33" ht="15" customHeight="1" x14ac:dyDescent="0.55000000000000004">
      <c r="B284" s="7"/>
      <c r="C284" s="355"/>
      <c r="D284" s="235"/>
      <c r="E284" s="235"/>
      <c r="F284" s="235"/>
      <c r="G284" s="235"/>
      <c r="H284" s="235"/>
      <c r="I284" s="235"/>
      <c r="J284" s="236"/>
      <c r="K284" s="252"/>
      <c r="L284" s="252"/>
      <c r="M284" s="252"/>
      <c r="N284" s="252"/>
      <c r="O284" s="252"/>
      <c r="P284" s="252"/>
      <c r="Q284" s="252"/>
      <c r="R284" s="252"/>
      <c r="S284" s="252"/>
      <c r="T284" s="252"/>
      <c r="U284" s="252"/>
      <c r="V284" s="380" t="str">
        <f>IF(COUNTIF(AC286,""),"",IF(COUNTIF(AC284,""),"",IF(INDEX(List!$B$2:$C$13,MATCH(AA286,List!$B$2:$B$13,0),2)=12,IF(INDEX(List!$B$2:$C$13,MATCH(AA284,List!$B$2:$B$13,0),2)=1,AC286-AC284+1,IF(INDEX(List!$B$2:$C$13,MATCH(AA286,List!$B$2:$B$13,0),2)&gt;=(INDEX(List!$B$2:$C$13,MATCH(AA284,List!$B$2:$B$13,0),2)-1),AC286-AC284,AC286-AC284-1)),IF(INDEX(List!$B$2:$C$13,MATCH(AA286,List!$B$2:$B$13,0),2)&gt;=(INDEX(List!$B$2:$C$13,MATCH(AA284,List!$B$2:$B$13,0),2)-1),AC286-AC284,AC286-AC284-1))&amp;IF(IF(COUNTIF(AC286,""),"",IF(COUNTIF(AC284,""),"",IF(INDEX(List!$B$2:$C$13,MATCH(AA286,List!$B$2:$B$13,0),2)=12,IF(INDEX(List!$B$2:$C$13,MATCH(AA284,List!$B$2:$B$13,0),2)=1,AC286-AC284+1,IF(INDEX(List!$B$2:$C$13,MATCH(AA286,List!$B$2:$B$13,0),2)&gt;=(INDEX(List!$B$2:$C$13,MATCH(AA284,List!$B$2:$B$13,0),2)-1),AC286-AC284,AC286-AC284-1)),IF(INDEX(List!$B$2:$C$13,MATCH(AA286,List!$B$2:$B$13,0),2)&gt;=(INDEX(List!$B$2:$C$13,MATCH(AA284,List!$B$2:$B$13,0),2)-1),AC286-AC284,AC286-AC284-1))))&lt;=1," year"," years ")))</f>
        <v/>
      </c>
      <c r="W284" s="381"/>
      <c r="X284" s="382"/>
      <c r="Y284" s="360" t="s">
        <v>98</v>
      </c>
      <c r="Z284" s="361"/>
      <c r="AA284" s="362"/>
      <c r="AB284" s="364" t="s">
        <v>18</v>
      </c>
      <c r="AC284" s="337"/>
      <c r="AD284" s="338"/>
      <c r="AE284" s="209"/>
      <c r="AF284" s="209"/>
      <c r="AG284" s="335"/>
    </row>
    <row r="285" spans="2:33" ht="15" customHeight="1" x14ac:dyDescent="0.55000000000000004">
      <c r="B285" s="7"/>
      <c r="C285" s="356"/>
      <c r="D285" s="247"/>
      <c r="E285" s="247"/>
      <c r="F285" s="247"/>
      <c r="G285" s="247"/>
      <c r="H285" s="247"/>
      <c r="I285" s="247"/>
      <c r="J285" s="248"/>
      <c r="K285" s="252"/>
      <c r="L285" s="252"/>
      <c r="M285" s="252"/>
      <c r="N285" s="252"/>
      <c r="O285" s="252"/>
      <c r="P285" s="252"/>
      <c r="Q285" s="252"/>
      <c r="R285" s="252"/>
      <c r="S285" s="252"/>
      <c r="T285" s="252"/>
      <c r="U285" s="252"/>
      <c r="V285" s="380"/>
      <c r="W285" s="381"/>
      <c r="X285" s="382"/>
      <c r="Y285" s="200"/>
      <c r="Z285" s="201"/>
      <c r="AA285" s="251"/>
      <c r="AB285" s="205"/>
      <c r="AC285" s="244"/>
      <c r="AD285" s="245"/>
      <c r="AE285" s="209"/>
      <c r="AF285" s="209"/>
      <c r="AG285" s="335"/>
    </row>
    <row r="286" spans="2:33" ht="15" customHeight="1" x14ac:dyDescent="0.55000000000000004">
      <c r="B286" s="7"/>
      <c r="C286" s="356"/>
      <c r="D286" s="247"/>
      <c r="E286" s="247"/>
      <c r="F286" s="247"/>
      <c r="G286" s="247"/>
      <c r="H286" s="247"/>
      <c r="I286" s="247"/>
      <c r="J286" s="248"/>
      <c r="K286" s="252"/>
      <c r="L286" s="252"/>
      <c r="M286" s="252"/>
      <c r="N286" s="252"/>
      <c r="O286" s="252"/>
      <c r="P286" s="252"/>
      <c r="Q286" s="252"/>
      <c r="R286" s="252"/>
      <c r="S286" s="252"/>
      <c r="T286" s="252"/>
      <c r="U286" s="252"/>
      <c r="V286" s="345" t="str">
        <f>IF(COUNTIF(AA286,""),"",IF(COUNTIF(AA284,""),"",IF(INDEX(List!$B$2:$C$13,MATCH(AA286,List!$B$2:$B$13,0),2)=12,IF(INDEX(List!$B$2:$C$13,MATCH(AA284,List!$B$2:$B$13,0),2)=1,0,IF(INDEX(List!$B$2:$C$13,MATCH(AA286,List!$B$2:$B$13,0),2)&gt;=(INDEX(List!$B$2:$C$13,MATCH(AA284,List!$B$2:$B$13,0),2)-1),INDEX(List!$B$2:$C$13,MATCH(AA286,List!$B$2:$B$13,0),2)-INDEX(List!$B$2:$C$13,MATCH(AA284,List!$B$2:$B$13,0),2)+1,12-INDEX(List!$B$2:$C$13,MATCH(AA284,List!$B$2:$B$13,0),2)+INDEX(List!$B$2:$C$13,MATCH(AA286,List!$B$2:$B$13,0),2)+1)),IF(INDEX(List!$B$2:$C$13,MATCH(AA286,List!$B$2:$B$13,0),2)&gt;=(INDEX(List!$B$2:$C$13,MATCH(AA284,List!$B$2:$B$13,0),2)-1),INDEX(List!$B$2:$C$13,MATCH(AA286,List!$B$2:$B$13,0),2)-INDEX(List!$B$2:$C$13,MATCH(AA284,List!$B$2:$B$13,0),2)+1,12-INDEX(List!$B$2:$C$13,MATCH(AA284,List!$B$2:$B$13,0),2)+INDEX(List!$B$2:$C$13,MATCH(AA286,List!$B$2:$B$13,0),2)+1))&amp;IF(IF(COUNTIF(INDEX(List!$B$2:$C$13,MATCH(AA286,List!$B$2:$B$13,0),2),""),"",IF(COUNTIF(INDEX(List!$B$2:$C$13,MATCH(AA284,List!$B$2:$B$13,0),2),""),"",IF(INDEX(List!$B$2:$C$13,MATCH(AA286,List!$B$2:$B$13,0),2)=12,IF(INDEX(List!$B$2:$C$13,MATCH(AA284,List!$B$2:$B$13,0),2)=1,0,IF(INDEX(List!$B$2:$C$13,MATCH(AA286,List!$B$2:$B$13,0),2)&gt;=(INDEX(List!$B$2:$C$13,MATCH(AA284,List!$B$2:$B$13,0),2)-1),INDEX(List!$B$2:$C$13,MATCH(AA286,List!$B$2:$B$13,0),2)-INDEX(List!$B$2:$C$13,MATCH(AA284,List!$B$2:$B$13,0),2)+1,12-INDEX(List!$B$2:$C$13,MATCH(AA284,List!$B$2:$B$13,0),2)+INDEX(List!$B$2:$C$13,MATCH(AA286,List!$B$2:$B$13,0),2)+1)),IF(INDEX(List!$B$2:$C$13,MATCH(AA286,List!$B$2:$B$13,0),2)&gt;=(INDEX(List!$B$2:$C$13,MATCH(AA284,List!$B$2:$B$13,0),2)-1),INDEX(List!$B$2:$C$13,MATCH(AA286,List!$B$2:$B$13,0),2)-INDEX(List!$B$2:$C$13,MATCH(AA284,List!$B$2:$B$13,0),2)+1,12-INDEX(List!$B$2:$C$13,MATCH(AA284,List!$B$2:$B$13,0),2)+INDEX(List!$B$2:$C$13,MATCH(AA286,List!$B$2:$B$13,0),2)+1))))&lt;=1," month"," months")))</f>
        <v/>
      </c>
      <c r="W286" s="346"/>
      <c r="X286" s="347"/>
      <c r="Y286" s="202" t="s">
        <v>99</v>
      </c>
      <c r="Z286" s="203"/>
      <c r="AA286" s="250"/>
      <c r="AB286" s="203" t="s">
        <v>18</v>
      </c>
      <c r="AC286" s="241"/>
      <c r="AD286" s="242"/>
      <c r="AE286" s="209"/>
      <c r="AF286" s="209"/>
      <c r="AG286" s="335"/>
    </row>
    <row r="287" spans="2:33" ht="15" customHeight="1" thickBot="1" x14ac:dyDescent="0.6">
      <c r="B287" s="7"/>
      <c r="C287" s="357"/>
      <c r="D287" s="291"/>
      <c r="E287" s="291"/>
      <c r="F287" s="291"/>
      <c r="G287" s="291"/>
      <c r="H287" s="291"/>
      <c r="I287" s="291"/>
      <c r="J287" s="358"/>
      <c r="K287" s="359"/>
      <c r="L287" s="359"/>
      <c r="M287" s="359"/>
      <c r="N287" s="359"/>
      <c r="O287" s="359"/>
      <c r="P287" s="359"/>
      <c r="Q287" s="359"/>
      <c r="R287" s="359"/>
      <c r="S287" s="359"/>
      <c r="T287" s="359"/>
      <c r="U287" s="359"/>
      <c r="V287" s="348"/>
      <c r="W287" s="349"/>
      <c r="X287" s="350"/>
      <c r="Y287" s="351"/>
      <c r="Z287" s="249"/>
      <c r="AA287" s="352"/>
      <c r="AB287" s="249"/>
      <c r="AC287" s="353"/>
      <c r="AD287" s="354"/>
      <c r="AE287" s="370"/>
      <c r="AF287" s="370"/>
      <c r="AG287" s="368"/>
    </row>
    <row r="288" spans="2:33" ht="15" customHeight="1" x14ac:dyDescent="0.55000000000000004">
      <c r="B288" s="7"/>
      <c r="C288" s="55"/>
      <c r="D288" s="363" t="s">
        <v>80</v>
      </c>
      <c r="E288" s="363"/>
      <c r="F288" s="363"/>
      <c r="G288" s="363"/>
      <c r="H288" s="363"/>
      <c r="I288" s="363"/>
      <c r="J288" s="363"/>
      <c r="K288" s="363"/>
      <c r="L288" s="363"/>
      <c r="M288" s="363"/>
      <c r="N288" s="363"/>
      <c r="O288" s="363"/>
      <c r="P288" s="363"/>
      <c r="Q288" s="363"/>
      <c r="R288" s="363"/>
      <c r="S288" s="363"/>
      <c r="T288" s="363"/>
      <c r="U288" s="363"/>
      <c r="V288" s="363"/>
      <c r="W288" s="363"/>
      <c r="X288" s="363"/>
      <c r="Y288" s="363"/>
      <c r="Z288" s="55"/>
      <c r="AA288" s="55"/>
      <c r="AB288" s="55"/>
      <c r="AC288" s="55"/>
      <c r="AD288" s="55"/>
      <c r="AE288" s="55"/>
      <c r="AF288" s="55"/>
      <c r="AG288" s="55"/>
    </row>
    <row r="289" spans="2:33" ht="15" customHeight="1" x14ac:dyDescent="0.55000000000000004">
      <c r="B289" s="7"/>
      <c r="C289" s="55"/>
      <c r="D289" s="363"/>
      <c r="E289" s="363"/>
      <c r="F289" s="363"/>
      <c r="G289" s="363"/>
      <c r="H289" s="363"/>
      <c r="I289" s="363"/>
      <c r="J289" s="363"/>
      <c r="K289" s="363"/>
      <c r="L289" s="363"/>
      <c r="M289" s="363"/>
      <c r="N289" s="363"/>
      <c r="O289" s="363"/>
      <c r="P289" s="363"/>
      <c r="Q289" s="363"/>
      <c r="R289" s="363"/>
      <c r="S289" s="363"/>
      <c r="T289" s="363"/>
      <c r="U289" s="363"/>
      <c r="V289" s="363"/>
      <c r="W289" s="363"/>
      <c r="X289" s="363"/>
      <c r="Y289" s="363"/>
      <c r="Z289" s="55"/>
      <c r="AA289" s="55"/>
      <c r="AB289" s="55"/>
      <c r="AC289" s="55"/>
      <c r="AD289" s="55"/>
      <c r="AE289" s="55"/>
      <c r="AF289" s="55"/>
      <c r="AG289" s="55"/>
    </row>
    <row r="290" spans="2:33" ht="15" customHeight="1" x14ac:dyDescent="0.55000000000000004">
      <c r="B290" s="7"/>
      <c r="C290" s="55"/>
      <c r="D290" s="18" t="s">
        <v>76</v>
      </c>
      <c r="E290" s="38"/>
      <c r="F290" s="56"/>
      <c r="G290" s="38"/>
      <c r="H290" s="38"/>
      <c r="I290" s="38"/>
      <c r="J290" s="18" t="s">
        <v>77</v>
      </c>
      <c r="K290" s="18"/>
      <c r="L290" s="18"/>
      <c r="M290" s="18"/>
      <c r="N290" s="18"/>
      <c r="O290" s="18"/>
      <c r="P290" s="18"/>
      <c r="Q290" s="18"/>
      <c r="R290" s="18"/>
      <c r="S290" s="18"/>
      <c r="T290" s="18"/>
      <c r="U290" s="18"/>
      <c r="V290" s="18"/>
      <c r="W290" s="55"/>
      <c r="X290" s="55"/>
      <c r="Y290" s="55"/>
      <c r="Z290" s="55"/>
      <c r="AA290" s="55"/>
      <c r="AB290" s="55"/>
      <c r="AC290" s="55"/>
      <c r="AD290" s="55"/>
      <c r="AE290" s="55"/>
      <c r="AF290" s="55"/>
      <c r="AG290" s="55"/>
    </row>
    <row r="291" spans="2:33" ht="15" customHeight="1" x14ac:dyDescent="0.25">
      <c r="B291" s="7"/>
      <c r="C291" s="55"/>
      <c r="D291" s="18" t="s">
        <v>78</v>
      </c>
      <c r="E291" s="38"/>
      <c r="F291" s="56"/>
      <c r="G291" s="38"/>
      <c r="H291" s="38"/>
      <c r="I291" s="38"/>
      <c r="J291" s="38"/>
      <c r="K291" s="38"/>
      <c r="L291" s="38"/>
      <c r="M291" s="38"/>
      <c r="N291" s="38"/>
      <c r="O291" s="42"/>
      <c r="P291" s="42"/>
      <c r="Q291" s="42"/>
      <c r="R291" s="42"/>
      <c r="S291" s="43"/>
      <c r="T291" s="43"/>
      <c r="U291" s="43"/>
      <c r="V291" s="38"/>
      <c r="W291" s="55"/>
      <c r="X291" s="55"/>
      <c r="Y291" s="55"/>
      <c r="Z291" s="55"/>
      <c r="AA291" s="55"/>
      <c r="AB291" s="55"/>
      <c r="AC291" s="55"/>
      <c r="AD291" s="55"/>
      <c r="AE291" s="55"/>
      <c r="AF291" s="55"/>
      <c r="AG291" s="55"/>
    </row>
    <row r="292" spans="2:33" ht="15" customHeight="1" x14ac:dyDescent="0.25">
      <c r="B292" s="7"/>
      <c r="C292" s="55"/>
      <c r="D292" s="18" t="s">
        <v>79</v>
      </c>
      <c r="E292" s="38"/>
      <c r="F292" s="56"/>
      <c r="G292" s="38"/>
      <c r="H292" s="38"/>
      <c r="I292" s="38"/>
      <c r="J292" s="38"/>
      <c r="K292" s="38"/>
      <c r="L292" s="38"/>
      <c r="M292" s="38"/>
      <c r="N292" s="38"/>
      <c r="O292" s="42"/>
      <c r="P292" s="42"/>
      <c r="Q292" s="42"/>
      <c r="R292" s="42"/>
      <c r="S292" s="43"/>
      <c r="T292" s="43"/>
      <c r="U292" s="43"/>
      <c r="V292" s="38"/>
      <c r="W292" s="55"/>
      <c r="X292" s="55"/>
      <c r="Y292" s="55"/>
      <c r="Z292" s="55"/>
      <c r="AA292" s="55"/>
      <c r="AB292" s="55"/>
      <c r="AC292" s="55"/>
      <c r="AD292" s="55"/>
      <c r="AE292" s="55"/>
      <c r="AF292" s="55"/>
      <c r="AG292" s="55"/>
    </row>
    <row r="293" spans="2:33" ht="15" customHeight="1" x14ac:dyDescent="0.25">
      <c r="B293" s="7"/>
      <c r="C293" s="55"/>
      <c r="D293" s="39"/>
      <c r="E293" s="39" t="s">
        <v>232</v>
      </c>
      <c r="F293" s="67"/>
      <c r="G293" s="39"/>
      <c r="H293" s="39"/>
      <c r="I293" s="39"/>
      <c r="J293" s="39"/>
      <c r="K293" s="38"/>
      <c r="L293" s="38"/>
      <c r="M293" s="38"/>
      <c r="N293" s="38"/>
      <c r="O293" s="42"/>
      <c r="P293" s="42"/>
      <c r="Q293" s="42"/>
      <c r="R293" s="42"/>
      <c r="S293" s="43"/>
      <c r="T293" s="39"/>
      <c r="U293" s="39"/>
      <c r="V293" s="39"/>
      <c r="W293" s="55"/>
      <c r="X293" s="55"/>
      <c r="Y293" s="55"/>
      <c r="Z293" s="55"/>
      <c r="AA293" s="55"/>
      <c r="AB293" s="55"/>
      <c r="AC293" s="55"/>
      <c r="AD293" s="55"/>
      <c r="AE293" s="55"/>
      <c r="AF293" s="55"/>
      <c r="AG293" s="55"/>
    </row>
    <row r="294" spans="2:33" ht="15" customHeight="1" x14ac:dyDescent="0.55000000000000004">
      <c r="B294" s="7"/>
      <c r="C294" s="52"/>
      <c r="D294" s="52"/>
      <c r="F294" s="44"/>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row>
    <row r="295" spans="2:33" ht="15" customHeight="1" x14ac:dyDescent="0.55000000000000004">
      <c r="B295" s="7"/>
      <c r="C295" s="52"/>
      <c r="D295" s="52"/>
      <c r="E295" s="52"/>
      <c r="F295" s="44"/>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row>
    <row r="296" spans="2:33" ht="15" customHeight="1" x14ac:dyDescent="0.25">
      <c r="B296" s="7"/>
      <c r="C296" s="55"/>
      <c r="D296" s="18" t="s">
        <v>82</v>
      </c>
      <c r="E296" s="38"/>
      <c r="F296" s="56"/>
      <c r="G296" s="38"/>
      <c r="H296" s="38"/>
      <c r="I296" s="38"/>
      <c r="J296" s="38"/>
      <c r="K296" s="38"/>
      <c r="L296" s="38"/>
      <c r="M296" s="38"/>
      <c r="N296" s="38"/>
      <c r="O296" s="283">
        <f>IF(COUNTIF(V260,""),0,IF(AE260="Full",LOOKUP(10^17,LEFT(V260,COLUMN($1:$1))*1),0))+IF(COUNTIF(V264,""),0,IF(AE264="Full",LOOKUP(10^17,LEFT(V264,COLUMN($1:$1))*1),0))+IF(COUNTIF(V268,""),0,IF(AE268="Full",LOOKUP(10^17,LEFT(V268,COLUMN($1:$1))*1),0))+IF(COUNTIF(V272,""),0,IF(AE272="Full",LOOKUP(10^17,LEFT(V272,COLUMN($1:$1))*1),0))+IF(COUNTIF(V276,""),0,IF(AE276="Full",LOOKUP(10^17,LEFT(V276,COLUMN($1:$1))*1),0))+IF(COUNTIF(V280,""),0,IF(AE280="Full",LOOKUP(10^17,LEFT(V280,COLUMN($1:$1))*1),0))+IF(COUNTIF(V284,""),0,IF(AE284="Full",LOOKUP(10^17,LEFT(V284,COLUMN($1:$1))*1),0))+ROUNDDOWN((IF(COUNTIF(V262,""),0,IF(AE260="Full",LOOKUP(10^17,LEFT(V262,COLUMN($1:$1))*1),0))+IF(COUNTIF(V266,""),0,IF(AE264="Full",LOOKUP(10^17,LEFT(V266,COLUMN($1:$1))*1),0))+IF(COUNTIF(V270,""),0,IF(AE268="Full",LOOKUP(10^17,LEFT(V270,COLUMN($1:$1))*1),0))+IF(COUNTIF(V274,""),0,IF(AE272="Full",LOOKUP(10^17,LEFT(V274,COLUMN($1:$1))*1),0))+IF(COUNTIF(V278,""),0,IF(AE276="Full",LOOKUP(10^17,LEFT(V278,COLUMN($1:$1))*1),0))+IF(COUNTIF(V282,""),0,IF(AE280="Full",LOOKUP(10^17,LEFT(V282,COLUMN($1:$1))*1),0))+IF(COUNTIF(V286,""),0,IF(AE284="Full",LOOKUP(10^17,LEFT(V286,COLUMN($1:$1))*1),0)))/12,0)</f>
        <v>0</v>
      </c>
      <c r="P296" s="283"/>
      <c r="Q296" s="283" t="str">
        <f>IF(O296&gt;1,"years and","year and")</f>
        <v>year and</v>
      </c>
      <c r="R296" s="283"/>
      <c r="S296" s="283"/>
      <c r="T296" s="284">
        <f>MOD((IF(COUNTIF(V262,""),0,IF(AE260="Full",LOOKUP(10^17,LEFT(V262,COLUMN($1:$1))*1),0))+IF(COUNTIF(V266,""),0,IF(AE264="Full",LOOKUP(10^17,LEFT(V266,COLUMN($1:$1))*1),0))+IF(COUNTIF(V270,""),0,IF(AE268="Full",LOOKUP(10^17,LEFT(V270,COLUMN($1:$1))*1),0))+IF(COUNTIF(V274,""),0,IF(AE272="Full",LOOKUP(10^17,LEFT(V274,COLUMN($1:$1))*1),0))+IF(COUNTIF(V278,""),0,IF(AE276="Full",LOOKUP(10^17,LEFT(V278,COLUMN($1:$1))*1),0))+IF(COUNTIF(V282,""),0,IF(AE280="Full",LOOKUP(10^17,LEFT(V282,COLUMN($1:$1))*1),0))+IF(COUNTIF(V286,""),0,IF(AE284="Full",LOOKUP(10^17,LEFT(V286,COLUMN($1:$1))*1),0))),12)</f>
        <v>0</v>
      </c>
      <c r="U296" s="284"/>
      <c r="V296" s="284" t="str">
        <f>IF(T296&gt;1,"months","month")</f>
        <v>month</v>
      </c>
      <c r="W296" s="284"/>
      <c r="X296" s="284"/>
      <c r="Y296" s="55"/>
      <c r="Z296" s="55"/>
      <c r="AA296" s="55"/>
      <c r="AB296" s="55"/>
      <c r="AC296" s="55"/>
      <c r="AD296" s="55"/>
      <c r="AE296" s="55"/>
      <c r="AF296" s="55"/>
      <c r="AG296" s="55"/>
    </row>
    <row r="297" spans="2:33" ht="15" customHeight="1" x14ac:dyDescent="0.25">
      <c r="B297" s="7"/>
      <c r="C297" s="55"/>
      <c r="D297" s="18" t="s">
        <v>81</v>
      </c>
      <c r="E297" s="38"/>
      <c r="F297" s="56"/>
      <c r="G297" s="38"/>
      <c r="H297" s="38"/>
      <c r="I297" s="38"/>
      <c r="J297" s="38"/>
      <c r="K297" s="38"/>
      <c r="L297" s="38"/>
      <c r="M297" s="38"/>
      <c r="N297" s="38"/>
      <c r="O297" s="283">
        <f>IF(COUNTIF(V260,""),0,IF(AE260="Part",LOOKUP(10^17,LEFT(V260,COLUMN($1:$1))*1),0))+IF(COUNTIF(V264,""),0,IF(AE264="Part",LOOKUP(10^17,LEFT(V264,COLUMN($1:$1))*1),0))+IF(COUNTIF(V268,""),0,IF(AE268="Part",LOOKUP(10^17,LEFT(V268,COLUMN($1:$1))*1),0))+IF(COUNTIF(V272,""),0,IF(AE272="Part",LOOKUP(10^17,LEFT(V272,COLUMN($1:$1))*1),0))+IF(COUNTIF(V276,""),0,IF(AE276="Part",LOOKUP(10^17,LEFT(V276,COLUMN($1:$1))*1),0))+IF(COUNTIF(V280,""),0,IF(AE280="Part",LOOKUP(10^17,LEFT(V280,COLUMN($1:$1))*1),0))+IF(COUNTIF(V284,""),0,IF(AE284="Part",LOOKUP(10^17,LEFT(V284,COLUMN($1:$1))*1),0))+ROUNDDOWN((IF(COUNTIF(V262,""),0,IF(AE260="Part",LOOKUP(10^17,LEFT(V262,COLUMN($1:$1))*1),0))+IF(COUNTIF(V266,""),0,IF(AE264="Part",LOOKUP(10^17,LEFT(V266,COLUMN($1:$1))*1),0))+IF(COUNTIF(V270,""),0,IF(AE268="Part",LOOKUP(10^17,LEFT(V270,COLUMN($1:$1))*1),0))+IF(COUNTIF(V274,""),0,IF(AE272="Part",LOOKUP(10^17,LEFT(V274,COLUMN($1:$1))*1),0))+IF(COUNTIF(V278,""),0,IF(AE276="Part",LOOKUP(10^17,LEFT(V278,COLUMN($1:$1))*1),0))+IF(COUNTIF(V282,""),0,IF(AE280="Part",LOOKUP(10^17,LEFT(V282,COLUMN($1:$1))*1),0))+IF(COUNTIF(V286,""),0,IF(AE284="Part",LOOKUP(10^17,LEFT(V286,COLUMN($1:$1))*1),0)))/12,0)</f>
        <v>0</v>
      </c>
      <c r="P297" s="283"/>
      <c r="Q297" s="283" t="str">
        <f>IF(O297&gt;1,"years and","year and")</f>
        <v>year and</v>
      </c>
      <c r="R297" s="283"/>
      <c r="S297" s="283"/>
      <c r="T297" s="284">
        <f>MOD((IF(COUNTIF(V262,""),0,IF(AE260="Part",LOOKUP(10^17,LEFT(V262,COLUMN($1:$1))*1),0))+IF(COUNTIF(V266,""),0,IF(AE264="Part",LOOKUP(10^17,LEFT(V266,COLUMN($1:$1))*1),0))+IF(COUNTIF(V270,""),0,IF(AE268="Part",LOOKUP(10^17,LEFT(V270,COLUMN($1:$1))*1),0))+IF(COUNTIF(V274,""),0,IF(AE272="Part",LOOKUP(10^17,LEFT(V274,COLUMN($1:$1))*1),0))+IF(COUNTIF(V278,""),0,IF(AE276="Part",LOOKUP(10^17,LEFT(V278,COLUMN($1:$1))*1),0))+IF(COUNTIF(V282,""),0,IF(AE280="Part",LOOKUP(10^17,LEFT(V282,COLUMN($1:$1))*1),0))+IF(COUNTIF(V286,""),0,IF(AE284="Part",LOOKUP(10^17,LEFT(V286,COLUMN($1:$1))*1),0))),12)</f>
        <v>0</v>
      </c>
      <c r="U297" s="284"/>
      <c r="V297" s="284" t="str">
        <f>IF(T297&gt;1,"months","month")</f>
        <v>month</v>
      </c>
      <c r="W297" s="284"/>
      <c r="X297" s="284"/>
      <c r="Y297" s="55"/>
      <c r="Z297" s="55"/>
      <c r="AA297" s="55"/>
      <c r="AB297" s="55"/>
      <c r="AC297" s="55"/>
      <c r="AD297" s="55"/>
      <c r="AE297" s="55"/>
      <c r="AF297" s="55"/>
      <c r="AG297" s="55"/>
    </row>
    <row r="298" spans="2:33" ht="15" customHeight="1" x14ac:dyDescent="0.25">
      <c r="B298" s="7"/>
      <c r="C298" s="55"/>
      <c r="D298" s="18"/>
      <c r="E298" s="38"/>
      <c r="F298" s="56"/>
      <c r="G298" s="38"/>
      <c r="H298" s="38"/>
      <c r="I298" s="38"/>
      <c r="J298" s="38"/>
      <c r="K298" s="38"/>
      <c r="L298" s="38"/>
      <c r="M298" s="38"/>
      <c r="N298" s="38"/>
      <c r="O298" s="53"/>
      <c r="P298" s="53"/>
      <c r="Q298" s="53"/>
      <c r="R298" s="53"/>
      <c r="S298" s="53"/>
      <c r="T298" s="54"/>
      <c r="U298" s="54"/>
      <c r="V298" s="54"/>
      <c r="W298" s="54"/>
      <c r="X298" s="54"/>
      <c r="Y298" s="55"/>
      <c r="Z298" s="55"/>
      <c r="AA298" s="55"/>
      <c r="AB298" s="55"/>
      <c r="AC298" s="55"/>
      <c r="AD298" s="55"/>
      <c r="AE298" s="55"/>
      <c r="AF298" s="55"/>
      <c r="AG298" s="55"/>
    </row>
    <row r="299" spans="2:33" ht="15" customHeight="1" x14ac:dyDescent="0.55000000000000004">
      <c r="B299" s="7"/>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row>
    <row r="300" spans="2:33" ht="15" customHeight="1" x14ac:dyDescent="0.55000000000000004">
      <c r="B300" s="7"/>
      <c r="C300" s="31"/>
      <c r="D300" s="31"/>
      <c r="E300" s="31"/>
      <c r="F300" s="31"/>
      <c r="G300" s="31"/>
      <c r="H300" s="31"/>
      <c r="I300" s="31"/>
      <c r="J300" s="31"/>
      <c r="K300" s="31"/>
      <c r="L300" s="31"/>
      <c r="M300" s="31"/>
      <c r="T300" s="196" t="str">
        <f>$H$26&amp;IF($H$28&lt;&gt;""," "&amp;$H$28,"")&amp;" "&amp;$H$24</f>
        <v xml:space="preserve"> </v>
      </c>
      <c r="U300" s="196"/>
      <c r="V300" s="196"/>
      <c r="W300" s="196"/>
      <c r="X300" s="196"/>
      <c r="Y300" s="196"/>
      <c r="Z300" s="196"/>
      <c r="AA300" s="196"/>
      <c r="AB300" s="196"/>
      <c r="AC300" s="196"/>
      <c r="AD300" s="196"/>
      <c r="AE300" s="196"/>
      <c r="AF300" s="196"/>
      <c r="AG300" s="196"/>
    </row>
    <row r="301" spans="2:33" ht="15" customHeight="1" x14ac:dyDescent="0.55000000000000004">
      <c r="B301" s="7"/>
      <c r="C301" s="31"/>
      <c r="D301" s="31"/>
      <c r="E301" s="31"/>
      <c r="F301" s="31"/>
      <c r="G301" s="31"/>
      <c r="H301" s="31"/>
      <c r="I301" s="31"/>
      <c r="J301" s="31"/>
      <c r="K301" s="31"/>
      <c r="L301" s="31"/>
      <c r="M301" s="31"/>
      <c r="N301" s="33" t="s">
        <v>17</v>
      </c>
      <c r="O301" s="33"/>
      <c r="P301" s="33"/>
      <c r="Q301" s="33"/>
      <c r="R301" s="33"/>
      <c r="S301" s="33"/>
      <c r="T301" s="197"/>
      <c r="U301" s="197"/>
      <c r="V301" s="197"/>
      <c r="W301" s="197"/>
      <c r="X301" s="197"/>
      <c r="Y301" s="197"/>
      <c r="Z301" s="197"/>
      <c r="AA301" s="197"/>
      <c r="AB301" s="197"/>
      <c r="AC301" s="197"/>
      <c r="AD301" s="197"/>
      <c r="AE301" s="197"/>
      <c r="AF301" s="197"/>
      <c r="AG301" s="197"/>
    </row>
    <row r="302" spans="2:33" ht="15" customHeight="1" x14ac:dyDescent="0.3">
      <c r="C302" s="208"/>
      <c r="D302" s="208"/>
      <c r="E302" s="208"/>
      <c r="F302" s="208"/>
      <c r="G302" s="208"/>
      <c r="H302" s="208"/>
      <c r="I302" s="208"/>
      <c r="J302" s="208"/>
      <c r="K302" s="208"/>
      <c r="L302" s="76"/>
      <c r="T302" s="29"/>
      <c r="U302" s="29"/>
      <c r="V302" s="29"/>
      <c r="W302" s="29"/>
      <c r="X302" s="29"/>
      <c r="Y302" s="29"/>
      <c r="Z302" s="29"/>
      <c r="AA302" s="29"/>
      <c r="AB302" s="29"/>
      <c r="AC302" s="29"/>
      <c r="AD302" s="29"/>
      <c r="AE302" s="29"/>
      <c r="AF302" s="29"/>
      <c r="AG302" s="29"/>
    </row>
    <row r="303" spans="2:33" ht="15" customHeight="1" x14ac:dyDescent="0.3">
      <c r="C303" s="208"/>
      <c r="D303" s="208"/>
      <c r="E303" s="208"/>
      <c r="F303" s="208"/>
      <c r="G303" s="208"/>
      <c r="H303" s="208"/>
      <c r="I303" s="208"/>
      <c r="J303" s="208"/>
      <c r="K303" s="208"/>
      <c r="L303" s="76"/>
      <c r="N303" s="33" t="s">
        <v>180</v>
      </c>
      <c r="O303" s="33"/>
      <c r="P303" s="33"/>
      <c r="Q303" s="33"/>
      <c r="R303" s="33"/>
      <c r="S303" s="33"/>
      <c r="T303" s="32"/>
      <c r="U303" s="32"/>
      <c r="V303" s="32"/>
      <c r="W303" s="32"/>
      <c r="X303" s="32"/>
      <c r="Y303" s="32"/>
      <c r="Z303" s="32"/>
      <c r="AA303" s="32"/>
      <c r="AB303" s="32"/>
      <c r="AC303" s="32"/>
      <c r="AD303" s="32"/>
      <c r="AE303" s="32"/>
      <c r="AF303" s="32"/>
      <c r="AG303" s="32"/>
    </row>
    <row r="304" spans="2:33" ht="15" customHeight="1" x14ac:dyDescent="0.55000000000000004">
      <c r="B304" s="12"/>
      <c r="C304" s="12"/>
      <c r="D304" s="12"/>
      <c r="E304" s="12"/>
      <c r="F304" s="70"/>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row>
    <row r="305" spans="2:33" ht="15" customHeight="1" x14ac:dyDescent="0.55000000000000004">
      <c r="B305" s="143" t="s">
        <v>85</v>
      </c>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c r="AA305" s="143"/>
      <c r="AB305" s="143"/>
      <c r="AC305" s="143"/>
      <c r="AD305" s="143"/>
      <c r="AE305" s="143"/>
      <c r="AF305" s="143"/>
      <c r="AG305" s="143"/>
    </row>
    <row r="306" spans="2:33" ht="15" customHeight="1" x14ac:dyDescent="0.55000000000000004">
      <c r="B306" s="16"/>
      <c r="C306" s="16"/>
      <c r="D306" s="16"/>
      <c r="E306" s="16"/>
      <c r="F306" s="70"/>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row>
    <row r="307" spans="2:33" ht="15" customHeight="1" x14ac:dyDescent="0.55000000000000004">
      <c r="B307" s="18" t="s">
        <v>86</v>
      </c>
      <c r="C307" s="18"/>
      <c r="D307" s="11"/>
      <c r="E307" s="11"/>
      <c r="F307" s="7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row>
    <row r="308" spans="2:33" ht="15" customHeight="1" thickBot="1" x14ac:dyDescent="0.6">
      <c r="B308" s="18"/>
      <c r="C308" s="18" t="s">
        <v>87</v>
      </c>
      <c r="D308" s="11"/>
      <c r="E308" s="11"/>
      <c r="F308" s="7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row>
    <row r="309" spans="2:33" ht="15" customHeight="1" x14ac:dyDescent="0.55000000000000004">
      <c r="B309" s="14"/>
      <c r="C309" s="261"/>
      <c r="D309" s="262"/>
      <c r="E309" s="262"/>
      <c r="F309" s="276" t="s">
        <v>146</v>
      </c>
      <c r="G309" s="276"/>
      <c r="H309" s="276"/>
      <c r="I309" s="276"/>
      <c r="J309" s="276"/>
      <c r="K309" s="276"/>
      <c r="L309" s="276"/>
      <c r="M309" s="276"/>
      <c r="N309" s="276"/>
      <c r="O309" s="365"/>
      <c r="P309" s="365"/>
      <c r="Q309" s="365"/>
      <c r="R309" s="365"/>
      <c r="S309" s="365"/>
      <c r="T309" s="365"/>
      <c r="U309" s="365"/>
      <c r="V309" s="365"/>
      <c r="W309" s="365"/>
      <c r="X309" s="365"/>
      <c r="Y309" s="365"/>
      <c r="Z309" s="365"/>
      <c r="AA309" s="365"/>
      <c r="AB309" s="365"/>
      <c r="AC309" s="365"/>
      <c r="AD309" s="365"/>
      <c r="AE309" s="365"/>
      <c r="AF309" s="365"/>
      <c r="AG309" s="366"/>
    </row>
    <row r="310" spans="2:33" ht="15" customHeight="1" x14ac:dyDescent="0.55000000000000004">
      <c r="B310" s="18"/>
      <c r="C310" s="274"/>
      <c r="D310" s="275"/>
      <c r="E310" s="275"/>
      <c r="F310" s="207"/>
      <c r="G310" s="207"/>
      <c r="H310" s="207"/>
      <c r="I310" s="207"/>
      <c r="J310" s="207"/>
      <c r="K310" s="207"/>
      <c r="L310" s="207"/>
      <c r="M310" s="207"/>
      <c r="N310" s="207"/>
      <c r="O310" s="293"/>
      <c r="P310" s="293"/>
      <c r="Q310" s="293"/>
      <c r="R310" s="293"/>
      <c r="S310" s="293"/>
      <c r="T310" s="293"/>
      <c r="U310" s="293"/>
      <c r="V310" s="293"/>
      <c r="W310" s="293"/>
      <c r="X310" s="293"/>
      <c r="Y310" s="293"/>
      <c r="Z310" s="293"/>
      <c r="AA310" s="293"/>
      <c r="AB310" s="293"/>
      <c r="AC310" s="293"/>
      <c r="AD310" s="293"/>
      <c r="AE310" s="293"/>
      <c r="AF310" s="293"/>
      <c r="AG310" s="294"/>
    </row>
    <row r="311" spans="2:33" ht="15" customHeight="1" x14ac:dyDescent="0.55000000000000004">
      <c r="B311" s="18"/>
      <c r="C311" s="274"/>
      <c r="D311" s="275"/>
      <c r="E311" s="275"/>
      <c r="F311" s="207" t="s">
        <v>144</v>
      </c>
      <c r="G311" s="207"/>
      <c r="H311" s="207"/>
      <c r="I311" s="207"/>
      <c r="J311" s="207"/>
      <c r="K311" s="207"/>
      <c r="L311" s="207"/>
      <c r="M311" s="207"/>
      <c r="N311" s="207"/>
      <c r="O311" s="293"/>
      <c r="P311" s="293"/>
      <c r="Q311" s="293"/>
      <c r="R311" s="293"/>
      <c r="S311" s="293"/>
      <c r="T311" s="293"/>
      <c r="U311" s="293"/>
      <c r="V311" s="293"/>
      <c r="W311" s="293"/>
      <c r="X311" s="293"/>
      <c r="Y311" s="293"/>
      <c r="Z311" s="293"/>
      <c r="AA311" s="293"/>
      <c r="AB311" s="293"/>
      <c r="AC311" s="293"/>
      <c r="AD311" s="293"/>
      <c r="AE311" s="293"/>
      <c r="AF311" s="293"/>
      <c r="AG311" s="294"/>
    </row>
    <row r="312" spans="2:33" ht="15" customHeight="1" thickBot="1" x14ac:dyDescent="0.6">
      <c r="B312" s="18"/>
      <c r="C312" s="263"/>
      <c r="D312" s="264"/>
      <c r="E312" s="264"/>
      <c r="F312" s="308"/>
      <c r="G312" s="308"/>
      <c r="H312" s="308"/>
      <c r="I312" s="308"/>
      <c r="J312" s="308"/>
      <c r="K312" s="308"/>
      <c r="L312" s="308"/>
      <c r="M312" s="308"/>
      <c r="N312" s="308"/>
      <c r="O312" s="295"/>
      <c r="P312" s="295"/>
      <c r="Q312" s="295"/>
      <c r="R312" s="295"/>
      <c r="S312" s="295"/>
      <c r="T312" s="295"/>
      <c r="U312" s="295"/>
      <c r="V312" s="295"/>
      <c r="W312" s="295"/>
      <c r="X312" s="295"/>
      <c r="Y312" s="295"/>
      <c r="Z312" s="295"/>
      <c r="AA312" s="295"/>
      <c r="AB312" s="295"/>
      <c r="AC312" s="295"/>
      <c r="AD312" s="295"/>
      <c r="AE312" s="295"/>
      <c r="AF312" s="295"/>
      <c r="AG312" s="296"/>
    </row>
    <row r="313" spans="2:33" ht="15" customHeight="1" x14ac:dyDescent="0.55000000000000004">
      <c r="B313" s="18"/>
      <c r="C313" s="344" t="s">
        <v>88</v>
      </c>
      <c r="D313" s="344"/>
      <c r="E313" s="344"/>
      <c r="F313" s="344"/>
      <c r="G313" s="344"/>
      <c r="H313" s="344"/>
      <c r="I313" s="344"/>
      <c r="J313" s="344"/>
      <c r="K313" s="344"/>
      <c r="L313" s="344"/>
      <c r="M313" s="344"/>
      <c r="N313" s="344"/>
      <c r="O313" s="344"/>
      <c r="P313" s="344"/>
      <c r="Q313" s="344"/>
      <c r="R313" s="344"/>
      <c r="S313" s="344"/>
      <c r="T313" s="344"/>
      <c r="U313" s="344"/>
      <c r="V313" s="344"/>
      <c r="W313" s="344"/>
      <c r="X313" s="344"/>
      <c r="Y313" s="344"/>
      <c r="Z313" s="344"/>
      <c r="AA313" s="344"/>
      <c r="AB313" s="344"/>
      <c r="AC313" s="344"/>
      <c r="AD313" s="344"/>
      <c r="AE313" s="344"/>
      <c r="AF313" s="344"/>
      <c r="AG313" s="344"/>
    </row>
    <row r="314" spans="2:33" ht="15" customHeight="1" x14ac:dyDescent="0.55000000000000004">
      <c r="B314" s="18"/>
      <c r="C314" s="344"/>
      <c r="D314" s="344"/>
      <c r="E314" s="344"/>
      <c r="F314" s="344"/>
      <c r="G314" s="344"/>
      <c r="H314" s="344"/>
      <c r="I314" s="344"/>
      <c r="J314" s="344"/>
      <c r="K314" s="344"/>
      <c r="L314" s="344"/>
      <c r="M314" s="344"/>
      <c r="N314" s="344"/>
      <c r="O314" s="344"/>
      <c r="P314" s="344"/>
      <c r="Q314" s="344"/>
      <c r="R314" s="344"/>
      <c r="S314" s="344"/>
      <c r="T314" s="344"/>
      <c r="U314" s="344"/>
      <c r="V314" s="344"/>
      <c r="W314" s="344"/>
      <c r="X314" s="344"/>
      <c r="Y314" s="344"/>
      <c r="Z314" s="344"/>
      <c r="AA314" s="344"/>
      <c r="AB314" s="344"/>
      <c r="AC314" s="344"/>
      <c r="AD314" s="344"/>
      <c r="AE314" s="344"/>
      <c r="AF314" s="344"/>
      <c r="AG314" s="344"/>
    </row>
    <row r="315" spans="2:33" ht="15" customHeight="1" x14ac:dyDescent="0.25">
      <c r="B315" s="18"/>
      <c r="C315" s="11"/>
      <c r="D315" s="11"/>
      <c r="E315" s="11"/>
      <c r="F315" s="71"/>
      <c r="G315" s="11"/>
      <c r="H315" s="11"/>
      <c r="I315" s="11"/>
      <c r="J315" s="11"/>
      <c r="K315" s="11"/>
      <c r="L315" s="11"/>
      <c r="M315" s="11"/>
      <c r="N315" s="11"/>
      <c r="O315" s="11"/>
      <c r="P315" s="11"/>
      <c r="Q315" s="11"/>
      <c r="R315" s="11"/>
      <c r="S315" s="15"/>
      <c r="T315" s="15"/>
      <c r="U315" s="15"/>
      <c r="V315" s="10"/>
      <c r="W315" s="10"/>
      <c r="X315" s="10"/>
      <c r="Y315" s="10"/>
      <c r="Z315" s="10"/>
      <c r="AA315" s="10"/>
      <c r="AB315" s="10"/>
      <c r="AC315" s="10"/>
      <c r="AD315" s="10"/>
      <c r="AE315" s="11"/>
      <c r="AF315" s="11"/>
      <c r="AG315" s="11"/>
    </row>
    <row r="316" spans="2:33" ht="15" customHeight="1" thickBot="1" x14ac:dyDescent="0.6">
      <c r="B316" s="18"/>
      <c r="C316" s="18" t="s">
        <v>156</v>
      </c>
      <c r="D316" s="11"/>
      <c r="E316" s="11"/>
      <c r="F316" s="7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row>
    <row r="317" spans="2:33" ht="15" customHeight="1" x14ac:dyDescent="0.55000000000000004">
      <c r="B317" s="18"/>
      <c r="C317" s="261"/>
      <c r="D317" s="262"/>
      <c r="E317" s="262"/>
      <c r="F317" s="277" t="s">
        <v>145</v>
      </c>
      <c r="G317" s="278"/>
      <c r="H317" s="278"/>
      <c r="I317" s="278"/>
      <c r="J317" s="278"/>
      <c r="K317" s="279"/>
      <c r="L317" s="285"/>
      <c r="M317" s="285"/>
      <c r="N317" s="321" t="str">
        <f>IF(L317&gt;1,"months","month")</f>
        <v>month</v>
      </c>
      <c r="O317" s="321"/>
      <c r="P317" s="322"/>
      <c r="Q317" s="276" t="s">
        <v>194</v>
      </c>
      <c r="R317" s="276"/>
      <c r="S317" s="276"/>
      <c r="T317" s="276"/>
      <c r="U317" s="276"/>
      <c r="V317" s="276"/>
      <c r="W317" s="276"/>
      <c r="X317" s="276"/>
      <c r="Y317" s="285"/>
      <c r="Z317" s="285"/>
      <c r="AA317" s="301" t="s">
        <v>18</v>
      </c>
      <c r="AB317" s="285"/>
      <c r="AC317" s="285"/>
      <c r="AD317" s="319"/>
      <c r="AE317" s="11"/>
      <c r="AF317" s="11"/>
      <c r="AG317" s="11"/>
    </row>
    <row r="318" spans="2:33" ht="15" customHeight="1" thickBot="1" x14ac:dyDescent="0.6">
      <c r="B318" s="18"/>
      <c r="C318" s="263"/>
      <c r="D318" s="264"/>
      <c r="E318" s="264"/>
      <c r="F318" s="280"/>
      <c r="G318" s="281"/>
      <c r="H318" s="281"/>
      <c r="I318" s="281"/>
      <c r="J318" s="281"/>
      <c r="K318" s="282"/>
      <c r="L318" s="286"/>
      <c r="M318" s="286"/>
      <c r="N318" s="323"/>
      <c r="O318" s="323"/>
      <c r="P318" s="324"/>
      <c r="Q318" s="308"/>
      <c r="R318" s="308"/>
      <c r="S318" s="308"/>
      <c r="T318" s="308"/>
      <c r="U318" s="308"/>
      <c r="V318" s="308"/>
      <c r="W318" s="308"/>
      <c r="X318" s="308"/>
      <c r="Y318" s="286"/>
      <c r="Z318" s="286"/>
      <c r="AA318" s="302"/>
      <c r="AB318" s="286"/>
      <c r="AC318" s="286"/>
      <c r="AD318" s="320"/>
      <c r="AE318" s="11"/>
      <c r="AF318" s="11"/>
      <c r="AG318" s="11"/>
    </row>
    <row r="319" spans="2:33" ht="15" customHeight="1" x14ac:dyDescent="0.25">
      <c r="B319" s="18"/>
      <c r="C319" s="11"/>
      <c r="D319" s="11"/>
      <c r="E319" s="11"/>
      <c r="F319" s="71"/>
      <c r="G319" s="11"/>
      <c r="H319" s="11"/>
      <c r="I319" s="11"/>
      <c r="J319" s="11"/>
      <c r="K319" s="11"/>
      <c r="L319" s="11"/>
      <c r="M319" s="11"/>
      <c r="N319" s="11"/>
      <c r="O319" s="11"/>
      <c r="P319" s="11"/>
      <c r="Q319" s="11"/>
      <c r="R319" s="11"/>
      <c r="S319" s="11"/>
      <c r="T319" s="11"/>
      <c r="U319" s="15"/>
      <c r="V319" s="10"/>
      <c r="W319" s="10"/>
      <c r="X319" s="10"/>
      <c r="Y319" s="10"/>
      <c r="Z319" s="10"/>
      <c r="AA319" s="10"/>
      <c r="AB319" s="10"/>
      <c r="AC319" s="10"/>
      <c r="AD319" s="10"/>
      <c r="AE319" s="11"/>
      <c r="AF319" s="11"/>
      <c r="AG319" s="11"/>
    </row>
    <row r="320" spans="2:33" ht="15" customHeight="1" thickBot="1" x14ac:dyDescent="0.3">
      <c r="B320" s="18"/>
      <c r="C320" s="18" t="s">
        <v>89</v>
      </c>
      <c r="D320" s="11"/>
      <c r="E320" s="11"/>
      <c r="F320" s="71"/>
      <c r="G320" s="11"/>
      <c r="H320" s="11"/>
      <c r="I320" s="11"/>
      <c r="J320" s="11"/>
      <c r="K320" s="11"/>
      <c r="L320" s="11"/>
      <c r="M320" s="11"/>
      <c r="N320" s="11"/>
      <c r="O320" s="11"/>
      <c r="P320" s="11"/>
      <c r="Q320" s="11"/>
      <c r="R320" s="11"/>
      <c r="S320" s="11"/>
      <c r="T320" s="11"/>
      <c r="U320" s="15"/>
      <c r="V320" s="10"/>
      <c r="W320" s="11"/>
      <c r="X320" s="11"/>
      <c r="Y320" s="11"/>
      <c r="Z320" s="11"/>
      <c r="AA320" s="10"/>
      <c r="AB320" s="11"/>
      <c r="AC320" s="11"/>
      <c r="AD320" s="11"/>
      <c r="AE320" s="11"/>
      <c r="AF320" s="11"/>
      <c r="AG320" s="11"/>
    </row>
    <row r="321" spans="2:33" ht="15" customHeight="1" x14ac:dyDescent="0.55000000000000004">
      <c r="B321" s="18"/>
      <c r="C321" s="261"/>
      <c r="D321" s="262"/>
      <c r="E321" s="262"/>
      <c r="F321" s="277" t="s">
        <v>148</v>
      </c>
      <c r="G321" s="278"/>
      <c r="H321" s="278"/>
      <c r="I321" s="278"/>
      <c r="J321" s="278"/>
      <c r="K321" s="278"/>
      <c r="L321" s="278"/>
      <c r="M321" s="279"/>
      <c r="N321" s="297"/>
      <c r="O321" s="266"/>
      <c r="P321" s="266"/>
      <c r="Q321" s="266"/>
      <c r="R321" s="266"/>
      <c r="S321" s="266"/>
      <c r="T321" s="266"/>
      <c r="U321" s="266"/>
      <c r="V321" s="266"/>
      <c r="W321" s="266"/>
      <c r="X321" s="266"/>
      <c r="Y321" s="266"/>
      <c r="Z321" s="266"/>
      <c r="AA321" s="266"/>
      <c r="AB321" s="266"/>
      <c r="AC321" s="266"/>
      <c r="AD321" s="266"/>
      <c r="AE321" s="266"/>
      <c r="AF321" s="266"/>
      <c r="AG321" s="298"/>
    </row>
    <row r="322" spans="2:33" ht="15" customHeight="1" thickBot="1" x14ac:dyDescent="0.6">
      <c r="B322" s="18"/>
      <c r="C322" s="263"/>
      <c r="D322" s="264"/>
      <c r="E322" s="264"/>
      <c r="F322" s="280"/>
      <c r="G322" s="281"/>
      <c r="H322" s="281"/>
      <c r="I322" s="281"/>
      <c r="J322" s="281"/>
      <c r="K322" s="281"/>
      <c r="L322" s="281"/>
      <c r="M322" s="282"/>
      <c r="N322" s="299"/>
      <c r="O322" s="272"/>
      <c r="P322" s="272"/>
      <c r="Q322" s="272"/>
      <c r="R322" s="272"/>
      <c r="S322" s="272"/>
      <c r="T322" s="272"/>
      <c r="U322" s="272"/>
      <c r="V322" s="272"/>
      <c r="W322" s="272"/>
      <c r="X322" s="272"/>
      <c r="Y322" s="272"/>
      <c r="Z322" s="272"/>
      <c r="AA322" s="272"/>
      <c r="AB322" s="272"/>
      <c r="AC322" s="272"/>
      <c r="AD322" s="272"/>
      <c r="AE322" s="272"/>
      <c r="AF322" s="272"/>
      <c r="AG322" s="300"/>
    </row>
    <row r="323" spans="2:33" ht="15" customHeight="1" x14ac:dyDescent="0.55000000000000004">
      <c r="B323" s="18"/>
      <c r="C323" s="11"/>
      <c r="D323" s="11"/>
      <c r="E323" s="11"/>
      <c r="F323" s="71"/>
      <c r="G323" s="11"/>
      <c r="H323" s="11"/>
      <c r="I323" s="11"/>
      <c r="J323" s="11"/>
      <c r="K323" s="11"/>
      <c r="L323" s="11"/>
      <c r="M323" s="11"/>
      <c r="N323" s="11"/>
      <c r="O323" s="11"/>
      <c r="P323" s="11"/>
      <c r="Q323" s="11"/>
      <c r="R323" s="11"/>
      <c r="S323" s="11"/>
      <c r="T323" s="11"/>
      <c r="U323" s="11"/>
      <c r="V323" s="11"/>
      <c r="W323" s="11"/>
      <c r="X323" s="10"/>
      <c r="Y323" s="10"/>
      <c r="Z323" s="10"/>
      <c r="AA323" s="10"/>
      <c r="AB323" s="10"/>
      <c r="AC323" s="10"/>
      <c r="AD323" s="10"/>
      <c r="AE323" s="10"/>
      <c r="AF323" s="10"/>
      <c r="AG323" s="10"/>
    </row>
    <row r="324" spans="2:33" ht="15" customHeight="1" thickBot="1" x14ac:dyDescent="0.6">
      <c r="B324" s="18"/>
      <c r="C324" s="18" t="s">
        <v>90</v>
      </c>
      <c r="D324" s="11"/>
      <c r="E324" s="11"/>
      <c r="F324" s="71"/>
      <c r="G324" s="11"/>
      <c r="H324" s="11"/>
      <c r="I324" s="11"/>
      <c r="J324" s="11"/>
      <c r="K324" s="11"/>
      <c r="L324" s="11"/>
      <c r="M324" s="11"/>
      <c r="N324" s="11"/>
      <c r="O324" s="11"/>
      <c r="P324" s="11"/>
      <c r="Q324" s="11"/>
      <c r="R324" s="11"/>
      <c r="S324" s="11"/>
      <c r="T324" s="11"/>
      <c r="U324" s="11"/>
      <c r="V324" s="11"/>
      <c r="W324" s="11"/>
      <c r="X324" s="10"/>
      <c r="Y324" s="10"/>
      <c r="Z324" s="10"/>
      <c r="AA324" s="10"/>
      <c r="AB324" s="10"/>
      <c r="AC324" s="10"/>
      <c r="AD324" s="10"/>
      <c r="AE324" s="10"/>
      <c r="AF324" s="10"/>
      <c r="AG324" s="10"/>
    </row>
    <row r="325" spans="2:33" ht="15" customHeight="1" x14ac:dyDescent="0.55000000000000004">
      <c r="B325" s="18"/>
      <c r="C325" s="326"/>
      <c r="D325" s="327"/>
      <c r="E325" s="327"/>
      <c r="F325" s="327"/>
      <c r="G325" s="327"/>
      <c r="H325" s="327"/>
      <c r="I325" s="327"/>
      <c r="J325" s="327"/>
      <c r="K325" s="327"/>
      <c r="L325" s="327"/>
      <c r="M325" s="327"/>
      <c r="N325" s="327"/>
      <c r="O325" s="327"/>
      <c r="P325" s="327"/>
      <c r="Q325" s="327"/>
      <c r="R325" s="327"/>
      <c r="S325" s="327"/>
      <c r="T325" s="327"/>
      <c r="U325" s="327"/>
      <c r="V325" s="327"/>
      <c r="W325" s="327"/>
      <c r="X325" s="327"/>
      <c r="Y325" s="327"/>
      <c r="Z325" s="327"/>
      <c r="AA325" s="327"/>
      <c r="AB325" s="327"/>
      <c r="AC325" s="327"/>
      <c r="AD325" s="327"/>
      <c r="AE325" s="327"/>
      <c r="AF325" s="327"/>
      <c r="AG325" s="328"/>
    </row>
    <row r="326" spans="2:33" ht="15" customHeight="1" x14ac:dyDescent="0.55000000000000004">
      <c r="B326" s="18"/>
      <c r="C326" s="329"/>
      <c r="D326" s="330"/>
      <c r="E326" s="330"/>
      <c r="F326" s="330"/>
      <c r="G326" s="330"/>
      <c r="H326" s="330"/>
      <c r="I326" s="330"/>
      <c r="J326" s="330"/>
      <c r="K326" s="330"/>
      <c r="L326" s="330"/>
      <c r="M326" s="330"/>
      <c r="N326" s="330"/>
      <c r="O326" s="330"/>
      <c r="P326" s="330"/>
      <c r="Q326" s="330"/>
      <c r="R326" s="330"/>
      <c r="S326" s="330"/>
      <c r="T326" s="330"/>
      <c r="U326" s="330"/>
      <c r="V326" s="330"/>
      <c r="W326" s="330"/>
      <c r="X326" s="330"/>
      <c r="Y326" s="330"/>
      <c r="Z326" s="330"/>
      <c r="AA326" s="330"/>
      <c r="AB326" s="330"/>
      <c r="AC326" s="330"/>
      <c r="AD326" s="330"/>
      <c r="AE326" s="330"/>
      <c r="AF326" s="330"/>
      <c r="AG326" s="331"/>
    </row>
    <row r="327" spans="2:33" ht="15" customHeight="1" x14ac:dyDescent="0.55000000000000004">
      <c r="B327" s="18"/>
      <c r="C327" s="329"/>
      <c r="D327" s="330"/>
      <c r="E327" s="330"/>
      <c r="F327" s="330"/>
      <c r="G327" s="330"/>
      <c r="H327" s="330"/>
      <c r="I327" s="330"/>
      <c r="J327" s="330"/>
      <c r="K327" s="330"/>
      <c r="L327" s="330"/>
      <c r="M327" s="330"/>
      <c r="N327" s="330"/>
      <c r="O327" s="330"/>
      <c r="P327" s="330"/>
      <c r="Q327" s="330"/>
      <c r="R327" s="330"/>
      <c r="S327" s="330"/>
      <c r="T327" s="330"/>
      <c r="U327" s="330"/>
      <c r="V327" s="330"/>
      <c r="W327" s="330"/>
      <c r="X327" s="330"/>
      <c r="Y327" s="330"/>
      <c r="Z327" s="330"/>
      <c r="AA327" s="330"/>
      <c r="AB327" s="330"/>
      <c r="AC327" s="330"/>
      <c r="AD327" s="330"/>
      <c r="AE327" s="330"/>
      <c r="AF327" s="330"/>
      <c r="AG327" s="331"/>
    </row>
    <row r="328" spans="2:33" ht="15" customHeight="1" thickBot="1" x14ac:dyDescent="0.6">
      <c r="B328" s="18"/>
      <c r="C328" s="332"/>
      <c r="D328" s="333"/>
      <c r="E328" s="333"/>
      <c r="F328" s="333"/>
      <c r="G328" s="333"/>
      <c r="H328" s="333"/>
      <c r="I328" s="333"/>
      <c r="J328" s="333"/>
      <c r="K328" s="333"/>
      <c r="L328" s="333"/>
      <c r="M328" s="333"/>
      <c r="N328" s="333"/>
      <c r="O328" s="333"/>
      <c r="P328" s="333"/>
      <c r="Q328" s="333"/>
      <c r="R328" s="333"/>
      <c r="S328" s="333"/>
      <c r="T328" s="333"/>
      <c r="U328" s="333"/>
      <c r="V328" s="333"/>
      <c r="W328" s="333"/>
      <c r="X328" s="333"/>
      <c r="Y328" s="333"/>
      <c r="Z328" s="333"/>
      <c r="AA328" s="333"/>
      <c r="AB328" s="333"/>
      <c r="AC328" s="333"/>
      <c r="AD328" s="333"/>
      <c r="AE328" s="333"/>
      <c r="AF328" s="333"/>
      <c r="AG328" s="334"/>
    </row>
    <row r="329" spans="2:33" ht="15" customHeight="1" x14ac:dyDescent="0.55000000000000004">
      <c r="B329" s="18"/>
      <c r="C329" s="318" t="s">
        <v>91</v>
      </c>
      <c r="D329" s="318"/>
      <c r="E329" s="318"/>
      <c r="F329" s="318"/>
      <c r="G329" s="318"/>
      <c r="H329" s="318"/>
      <c r="I329" s="318"/>
      <c r="J329" s="318"/>
      <c r="K329" s="318"/>
      <c r="L329" s="318"/>
      <c r="M329" s="318"/>
      <c r="N329" s="318"/>
      <c r="O329" s="318"/>
      <c r="P329" s="318"/>
      <c r="Q329" s="318"/>
      <c r="R329" s="318"/>
      <c r="S329" s="318"/>
      <c r="T329" s="318"/>
      <c r="U329" s="318"/>
      <c r="V329" s="318"/>
      <c r="W329" s="318"/>
      <c r="X329" s="318"/>
      <c r="Y329" s="318"/>
      <c r="Z329" s="318"/>
      <c r="AA329" s="318"/>
      <c r="AB329" s="318"/>
      <c r="AC329" s="318"/>
      <c r="AD329" s="318"/>
      <c r="AE329" s="318"/>
      <c r="AF329" s="318"/>
      <c r="AG329" s="318"/>
    </row>
    <row r="330" spans="2:33" ht="24" customHeight="1" x14ac:dyDescent="0.55000000000000004">
      <c r="B330" s="18"/>
      <c r="C330" s="318"/>
      <c r="D330" s="318"/>
      <c r="E330" s="318"/>
      <c r="F330" s="318"/>
      <c r="G330" s="318"/>
      <c r="H330" s="318"/>
      <c r="I330" s="318"/>
      <c r="J330" s="318"/>
      <c r="K330" s="318"/>
      <c r="L330" s="318"/>
      <c r="M330" s="318"/>
      <c r="N330" s="318"/>
      <c r="O330" s="318"/>
      <c r="P330" s="318"/>
      <c r="Q330" s="318"/>
      <c r="R330" s="318"/>
      <c r="S330" s="318"/>
      <c r="T330" s="318"/>
      <c r="U330" s="318"/>
      <c r="V330" s="318"/>
      <c r="W330" s="318"/>
      <c r="X330" s="318"/>
      <c r="Y330" s="318"/>
      <c r="Z330" s="318"/>
      <c r="AA330" s="318"/>
      <c r="AB330" s="318"/>
      <c r="AC330" s="318"/>
      <c r="AD330" s="318"/>
      <c r="AE330" s="318"/>
      <c r="AF330" s="318"/>
      <c r="AG330" s="318"/>
    </row>
    <row r="331" spans="2:33" ht="15" customHeight="1" x14ac:dyDescent="0.55000000000000004">
      <c r="B331" s="18"/>
      <c r="C331" s="11"/>
      <c r="D331" s="11"/>
      <c r="E331" s="11"/>
      <c r="F331" s="71"/>
      <c r="G331" s="11"/>
      <c r="H331" s="11"/>
      <c r="I331" s="11"/>
      <c r="J331" s="11"/>
      <c r="K331" s="11"/>
      <c r="L331" s="11"/>
      <c r="M331" s="11"/>
      <c r="N331" s="11"/>
      <c r="O331" s="11"/>
      <c r="P331" s="11"/>
      <c r="Q331" s="11"/>
      <c r="R331" s="11"/>
      <c r="S331" s="11"/>
      <c r="T331" s="11"/>
      <c r="U331" s="11"/>
      <c r="V331" s="11"/>
      <c r="W331" s="11"/>
      <c r="X331" s="10"/>
      <c r="Y331" s="10"/>
      <c r="Z331" s="10"/>
      <c r="AA331" s="10"/>
      <c r="AB331" s="10"/>
      <c r="AC331" s="10"/>
      <c r="AD331" s="10"/>
      <c r="AE331" s="10"/>
      <c r="AF331" s="10"/>
      <c r="AG331" s="10"/>
    </row>
    <row r="332" spans="2:33" ht="15" customHeight="1" x14ac:dyDescent="0.55000000000000004">
      <c r="B332" s="18" t="s">
        <v>92</v>
      </c>
      <c r="C332" s="11"/>
      <c r="D332" s="11"/>
      <c r="E332" s="11"/>
      <c r="F332" s="71"/>
      <c r="G332" s="11"/>
      <c r="H332" s="11"/>
      <c r="I332" s="11"/>
      <c r="J332" s="11"/>
      <c r="K332" s="11"/>
      <c r="L332" s="11"/>
      <c r="M332" s="11"/>
      <c r="N332" s="11"/>
      <c r="O332" s="11"/>
      <c r="P332" s="11"/>
      <c r="Q332" s="11"/>
      <c r="R332" s="11"/>
      <c r="S332" s="11"/>
      <c r="T332" s="11"/>
      <c r="U332" s="11"/>
      <c r="V332" s="11"/>
      <c r="W332" s="11"/>
      <c r="X332" s="10"/>
      <c r="Y332" s="10"/>
      <c r="Z332" s="10"/>
      <c r="AA332" s="10"/>
      <c r="AB332" s="10"/>
      <c r="AC332" s="10"/>
      <c r="AD332" s="10"/>
      <c r="AE332" s="10"/>
      <c r="AF332" s="10"/>
      <c r="AG332" s="10"/>
    </row>
    <row r="333" spans="2:33" ht="15" customHeight="1" thickBot="1" x14ac:dyDescent="0.6">
      <c r="B333" s="18"/>
      <c r="C333" s="18" t="s">
        <v>93</v>
      </c>
      <c r="D333" s="11"/>
      <c r="E333" s="11"/>
      <c r="F333" s="71"/>
      <c r="G333" s="11"/>
      <c r="H333" s="11"/>
      <c r="I333" s="11"/>
      <c r="J333" s="11"/>
      <c r="K333" s="11"/>
      <c r="L333" s="11"/>
      <c r="M333" s="11"/>
      <c r="N333" s="11"/>
      <c r="O333" s="11"/>
      <c r="P333" s="11"/>
      <c r="Q333" s="11"/>
      <c r="R333" s="11"/>
      <c r="S333" s="11"/>
      <c r="T333" s="11"/>
      <c r="U333" s="11"/>
      <c r="V333" s="11"/>
      <c r="W333" s="11"/>
      <c r="X333" s="10"/>
      <c r="Y333" s="10"/>
      <c r="Z333" s="10"/>
      <c r="AA333" s="10"/>
      <c r="AB333" s="10"/>
      <c r="AC333" s="10"/>
      <c r="AD333" s="10"/>
      <c r="AE333" s="10"/>
      <c r="AF333" s="10"/>
      <c r="AG333" s="10"/>
    </row>
    <row r="334" spans="2:33" ht="15" customHeight="1" x14ac:dyDescent="0.55000000000000004">
      <c r="B334" s="18"/>
      <c r="C334" s="261"/>
      <c r="D334" s="262"/>
      <c r="E334" s="262"/>
      <c r="F334" s="277" t="s">
        <v>97</v>
      </c>
      <c r="G334" s="278"/>
      <c r="H334" s="278"/>
      <c r="I334" s="278"/>
      <c r="J334" s="278"/>
      <c r="K334" s="279"/>
      <c r="L334" s="287"/>
      <c r="M334" s="288"/>
      <c r="N334" s="288"/>
      <c r="O334" s="288"/>
      <c r="P334" s="288"/>
      <c r="Q334" s="288"/>
      <c r="R334" s="288"/>
      <c r="S334" s="288"/>
      <c r="T334" s="288"/>
      <c r="U334" s="288"/>
      <c r="V334" s="288"/>
      <c r="W334" s="288"/>
      <c r="X334" s="288"/>
      <c r="Y334" s="288"/>
      <c r="Z334" s="288"/>
      <c r="AA334" s="288"/>
      <c r="AB334" s="288"/>
      <c r="AC334" s="288"/>
      <c r="AD334" s="288"/>
      <c r="AE334" s="288"/>
      <c r="AF334" s="288"/>
      <c r="AG334" s="289"/>
    </row>
    <row r="335" spans="2:33" ht="15" customHeight="1" thickBot="1" x14ac:dyDescent="0.6">
      <c r="B335" s="18"/>
      <c r="C335" s="263"/>
      <c r="D335" s="264"/>
      <c r="E335" s="264"/>
      <c r="F335" s="280"/>
      <c r="G335" s="281"/>
      <c r="H335" s="281"/>
      <c r="I335" s="281"/>
      <c r="J335" s="281"/>
      <c r="K335" s="282"/>
      <c r="L335" s="290"/>
      <c r="M335" s="291"/>
      <c r="N335" s="291"/>
      <c r="O335" s="291"/>
      <c r="P335" s="291"/>
      <c r="Q335" s="291"/>
      <c r="R335" s="291"/>
      <c r="S335" s="291"/>
      <c r="T335" s="291"/>
      <c r="U335" s="291"/>
      <c r="V335" s="291"/>
      <c r="W335" s="291"/>
      <c r="X335" s="291"/>
      <c r="Y335" s="291"/>
      <c r="Z335" s="291"/>
      <c r="AA335" s="291"/>
      <c r="AB335" s="291"/>
      <c r="AC335" s="291"/>
      <c r="AD335" s="291"/>
      <c r="AE335" s="291"/>
      <c r="AF335" s="291"/>
      <c r="AG335" s="292"/>
    </row>
    <row r="336" spans="2:33" ht="15" customHeight="1" x14ac:dyDescent="0.55000000000000004">
      <c r="B336" s="18"/>
      <c r="C336" s="11"/>
      <c r="D336" s="11"/>
      <c r="E336" s="11"/>
      <c r="F336" s="71"/>
      <c r="G336" s="11"/>
      <c r="H336" s="11"/>
      <c r="I336" s="11"/>
      <c r="J336" s="11"/>
      <c r="K336" s="11"/>
      <c r="L336" s="11"/>
      <c r="M336" s="11"/>
      <c r="N336" s="11"/>
      <c r="O336" s="11"/>
      <c r="P336" s="11"/>
      <c r="Q336" s="11"/>
      <c r="R336" s="11"/>
      <c r="S336" s="17"/>
      <c r="T336" s="17"/>
      <c r="U336" s="17"/>
      <c r="V336" s="10"/>
      <c r="W336" s="10"/>
      <c r="X336" s="10"/>
      <c r="Y336" s="10"/>
      <c r="Z336" s="10"/>
      <c r="AA336" s="10"/>
      <c r="AB336" s="10"/>
      <c r="AC336" s="10"/>
      <c r="AD336" s="10"/>
      <c r="AE336" s="11"/>
      <c r="AF336" s="11"/>
      <c r="AG336" s="11"/>
    </row>
    <row r="337" spans="2:33" ht="15" customHeight="1" thickBot="1" x14ac:dyDescent="0.6">
      <c r="B337" s="18"/>
      <c r="C337" s="18" t="s">
        <v>94</v>
      </c>
      <c r="D337" s="11"/>
      <c r="E337" s="11"/>
      <c r="F337" s="71"/>
      <c r="G337" s="11"/>
      <c r="H337" s="11"/>
      <c r="I337" s="11"/>
      <c r="J337" s="11"/>
      <c r="K337" s="11"/>
      <c r="L337" s="11"/>
      <c r="M337" s="11"/>
      <c r="N337" s="11"/>
      <c r="O337" s="11"/>
      <c r="P337" s="11"/>
      <c r="Q337" s="11"/>
      <c r="R337" s="11"/>
      <c r="S337" s="11"/>
      <c r="T337" s="11"/>
      <c r="U337" s="11"/>
      <c r="V337" s="11"/>
      <c r="W337" s="11"/>
      <c r="X337" s="10"/>
      <c r="Y337" s="10"/>
      <c r="Z337" s="10"/>
      <c r="AA337" s="10"/>
      <c r="AB337" s="10"/>
      <c r="AC337" s="10"/>
      <c r="AD337" s="10"/>
      <c r="AE337" s="10"/>
      <c r="AF337" s="10"/>
      <c r="AG337" s="10"/>
    </row>
    <row r="338" spans="2:33" ht="15" customHeight="1" x14ac:dyDescent="0.55000000000000004">
      <c r="B338" s="18"/>
      <c r="C338" s="261"/>
      <c r="D338" s="262"/>
      <c r="E338" s="262"/>
      <c r="F338" s="309" t="s">
        <v>97</v>
      </c>
      <c r="G338" s="310"/>
      <c r="H338" s="310"/>
      <c r="I338" s="310"/>
      <c r="J338" s="310"/>
      <c r="K338" s="311"/>
      <c r="L338" s="287"/>
      <c r="M338" s="288"/>
      <c r="N338" s="288"/>
      <c r="O338" s="288"/>
      <c r="P338" s="288"/>
      <c r="Q338" s="288"/>
      <c r="R338" s="288"/>
      <c r="S338" s="288"/>
      <c r="T338" s="288"/>
      <c r="U338" s="288"/>
      <c r="V338" s="288"/>
      <c r="W338" s="288"/>
      <c r="X338" s="288"/>
      <c r="Y338" s="288"/>
      <c r="Z338" s="288"/>
      <c r="AA338" s="288"/>
      <c r="AB338" s="288"/>
      <c r="AC338" s="288"/>
      <c r="AD338" s="288"/>
      <c r="AE338" s="288"/>
      <c r="AF338" s="288"/>
      <c r="AG338" s="289"/>
    </row>
    <row r="339" spans="2:33" ht="15" customHeight="1" thickBot="1" x14ac:dyDescent="0.6">
      <c r="B339" s="18"/>
      <c r="C339" s="263"/>
      <c r="D339" s="264"/>
      <c r="E339" s="264"/>
      <c r="F339" s="312"/>
      <c r="G339" s="313"/>
      <c r="H339" s="313"/>
      <c r="I339" s="313"/>
      <c r="J339" s="313"/>
      <c r="K339" s="314"/>
      <c r="L339" s="290"/>
      <c r="M339" s="291"/>
      <c r="N339" s="291"/>
      <c r="O339" s="291"/>
      <c r="P339" s="291"/>
      <c r="Q339" s="291"/>
      <c r="R339" s="291"/>
      <c r="S339" s="291"/>
      <c r="T339" s="291"/>
      <c r="U339" s="291"/>
      <c r="V339" s="291"/>
      <c r="W339" s="291"/>
      <c r="X339" s="291"/>
      <c r="Y339" s="291"/>
      <c r="Z339" s="291"/>
      <c r="AA339" s="291"/>
      <c r="AB339" s="291"/>
      <c r="AC339" s="291"/>
      <c r="AD339" s="291"/>
      <c r="AE339" s="291"/>
      <c r="AF339" s="291"/>
      <c r="AG339" s="292"/>
    </row>
    <row r="340" spans="2:33" ht="15" customHeight="1" x14ac:dyDescent="0.55000000000000004">
      <c r="B340" s="18"/>
      <c r="C340" s="11"/>
      <c r="D340" s="11"/>
      <c r="E340" s="11"/>
      <c r="F340" s="71"/>
      <c r="G340" s="11"/>
      <c r="H340" s="11"/>
      <c r="I340" s="11"/>
      <c r="J340" s="11"/>
      <c r="K340" s="11"/>
      <c r="L340" s="11"/>
      <c r="M340" s="11"/>
      <c r="N340" s="11"/>
      <c r="O340" s="11"/>
      <c r="P340" s="11"/>
      <c r="Q340" s="11"/>
      <c r="R340" s="11"/>
      <c r="S340" s="17"/>
      <c r="T340" s="17"/>
      <c r="U340" s="17"/>
      <c r="V340" s="10"/>
      <c r="W340" s="10"/>
      <c r="X340" s="10"/>
      <c r="Y340" s="10"/>
      <c r="Z340" s="10"/>
      <c r="AA340" s="10"/>
      <c r="AB340" s="10"/>
      <c r="AC340" s="10"/>
      <c r="AD340" s="10"/>
      <c r="AE340" s="11"/>
      <c r="AF340" s="11"/>
      <c r="AG340" s="11"/>
    </row>
    <row r="341" spans="2:33" ht="15" customHeight="1" x14ac:dyDescent="0.25">
      <c r="B341" s="18" t="s">
        <v>95</v>
      </c>
      <c r="C341" s="11"/>
      <c r="D341" s="11"/>
      <c r="E341" s="11"/>
      <c r="F341" s="71"/>
      <c r="G341" s="11"/>
      <c r="H341" s="11"/>
      <c r="I341" s="11"/>
      <c r="J341" s="11"/>
      <c r="K341" s="11"/>
      <c r="L341" s="11"/>
      <c r="M341" s="11"/>
      <c r="N341" s="11"/>
      <c r="O341" s="11"/>
      <c r="P341" s="11"/>
      <c r="Q341" s="11"/>
      <c r="R341" s="11"/>
      <c r="S341" s="15"/>
      <c r="T341" s="15"/>
      <c r="U341" s="15"/>
      <c r="V341" s="10"/>
      <c r="W341" s="10"/>
      <c r="X341" s="10"/>
      <c r="Y341" s="10"/>
      <c r="Z341" s="10"/>
      <c r="AA341" s="10"/>
      <c r="AB341" s="10"/>
      <c r="AC341" s="10"/>
      <c r="AD341" s="10"/>
      <c r="AE341" s="11"/>
      <c r="AF341" s="11"/>
      <c r="AG341" s="11"/>
    </row>
    <row r="342" spans="2:33" ht="15" customHeight="1" thickBot="1" x14ac:dyDescent="0.3">
      <c r="B342" s="18"/>
      <c r="C342" s="18" t="s">
        <v>96</v>
      </c>
      <c r="D342" s="11"/>
      <c r="E342" s="11"/>
      <c r="F342" s="71"/>
      <c r="G342" s="11"/>
      <c r="H342" s="11"/>
      <c r="I342" s="11"/>
      <c r="J342" s="11"/>
      <c r="K342" s="11"/>
      <c r="L342" s="11"/>
      <c r="M342" s="11"/>
      <c r="N342" s="11"/>
      <c r="O342" s="11"/>
      <c r="P342" s="11"/>
      <c r="Q342" s="11"/>
      <c r="R342" s="11"/>
      <c r="S342" s="15"/>
      <c r="T342" s="15"/>
      <c r="U342" s="15"/>
      <c r="V342" s="10"/>
      <c r="W342" s="11"/>
      <c r="X342" s="11"/>
      <c r="Y342" s="11"/>
      <c r="Z342" s="11"/>
      <c r="AA342" s="10"/>
      <c r="AB342" s="11"/>
      <c r="AC342" s="11"/>
      <c r="AD342" s="11"/>
      <c r="AE342" s="11"/>
      <c r="AF342" s="11"/>
      <c r="AG342" s="11"/>
    </row>
    <row r="343" spans="2:33" ht="15" customHeight="1" x14ac:dyDescent="0.55000000000000004">
      <c r="B343" s="18"/>
      <c r="C343" s="265"/>
      <c r="D343" s="266"/>
      <c r="E343" s="266"/>
      <c r="F343" s="266"/>
      <c r="G343" s="266"/>
      <c r="H343" s="266"/>
      <c r="I343" s="266"/>
      <c r="J343" s="266"/>
      <c r="K343" s="266"/>
      <c r="L343" s="266"/>
      <c r="M343" s="266"/>
      <c r="N343" s="266"/>
      <c r="O343" s="266"/>
      <c r="P343" s="266"/>
      <c r="Q343" s="266"/>
      <c r="R343" s="266"/>
      <c r="S343" s="266"/>
      <c r="T343" s="266"/>
      <c r="U343" s="266"/>
      <c r="V343" s="266"/>
      <c r="W343" s="266"/>
      <c r="X343" s="266"/>
      <c r="Y343" s="266"/>
      <c r="Z343" s="266"/>
      <c r="AA343" s="266"/>
      <c r="AB343" s="266"/>
      <c r="AC343" s="266"/>
      <c r="AD343" s="266"/>
      <c r="AE343" s="266"/>
      <c r="AF343" s="266"/>
      <c r="AG343" s="267"/>
    </row>
    <row r="344" spans="2:33" ht="15" customHeight="1" x14ac:dyDescent="0.55000000000000004">
      <c r="B344" s="18"/>
      <c r="C344" s="268"/>
      <c r="D344" s="269"/>
      <c r="E344" s="269"/>
      <c r="F344" s="269"/>
      <c r="G344" s="269"/>
      <c r="H344" s="269"/>
      <c r="I344" s="269"/>
      <c r="J344" s="269"/>
      <c r="K344" s="269"/>
      <c r="L344" s="269"/>
      <c r="M344" s="269"/>
      <c r="N344" s="269"/>
      <c r="O344" s="269"/>
      <c r="P344" s="269"/>
      <c r="Q344" s="269"/>
      <c r="R344" s="269"/>
      <c r="S344" s="269"/>
      <c r="T344" s="269"/>
      <c r="U344" s="269"/>
      <c r="V344" s="269"/>
      <c r="W344" s="269"/>
      <c r="X344" s="269"/>
      <c r="Y344" s="269"/>
      <c r="Z344" s="269"/>
      <c r="AA344" s="269"/>
      <c r="AB344" s="269"/>
      <c r="AC344" s="269"/>
      <c r="AD344" s="269"/>
      <c r="AE344" s="269"/>
      <c r="AF344" s="269"/>
      <c r="AG344" s="270"/>
    </row>
    <row r="345" spans="2:33" ht="15" customHeight="1" x14ac:dyDescent="0.55000000000000004">
      <c r="B345" s="18"/>
      <c r="C345" s="268"/>
      <c r="D345" s="269"/>
      <c r="E345" s="269"/>
      <c r="F345" s="269"/>
      <c r="G345" s="269"/>
      <c r="H345" s="269"/>
      <c r="I345" s="269"/>
      <c r="J345" s="269"/>
      <c r="K345" s="269"/>
      <c r="L345" s="269"/>
      <c r="M345" s="269"/>
      <c r="N345" s="269"/>
      <c r="O345" s="269"/>
      <c r="P345" s="269"/>
      <c r="Q345" s="269"/>
      <c r="R345" s="269"/>
      <c r="S345" s="269"/>
      <c r="T345" s="269"/>
      <c r="U345" s="269"/>
      <c r="V345" s="269"/>
      <c r="W345" s="269"/>
      <c r="X345" s="269"/>
      <c r="Y345" s="269"/>
      <c r="Z345" s="269"/>
      <c r="AA345" s="269"/>
      <c r="AB345" s="269"/>
      <c r="AC345" s="269"/>
      <c r="AD345" s="269"/>
      <c r="AE345" s="269"/>
      <c r="AF345" s="269"/>
      <c r="AG345" s="270"/>
    </row>
    <row r="346" spans="2:33" ht="15" customHeight="1" x14ac:dyDescent="0.55000000000000004">
      <c r="B346" s="18"/>
      <c r="C346" s="268"/>
      <c r="D346" s="269"/>
      <c r="E346" s="269"/>
      <c r="F346" s="269"/>
      <c r="G346" s="269"/>
      <c r="H346" s="269"/>
      <c r="I346" s="269"/>
      <c r="J346" s="269"/>
      <c r="K346" s="269"/>
      <c r="L346" s="269"/>
      <c r="M346" s="269"/>
      <c r="N346" s="269"/>
      <c r="O346" s="269"/>
      <c r="P346" s="269"/>
      <c r="Q346" s="269"/>
      <c r="R346" s="269"/>
      <c r="S346" s="269"/>
      <c r="T346" s="269"/>
      <c r="U346" s="269"/>
      <c r="V346" s="269"/>
      <c r="W346" s="269"/>
      <c r="X346" s="269"/>
      <c r="Y346" s="269"/>
      <c r="Z346" s="269"/>
      <c r="AA346" s="269"/>
      <c r="AB346" s="269"/>
      <c r="AC346" s="269"/>
      <c r="AD346" s="269"/>
      <c r="AE346" s="269"/>
      <c r="AF346" s="269"/>
      <c r="AG346" s="270"/>
    </row>
    <row r="347" spans="2:33" ht="15" customHeight="1" x14ac:dyDescent="0.55000000000000004">
      <c r="B347" s="18"/>
      <c r="C347" s="268"/>
      <c r="D347" s="269"/>
      <c r="E347" s="269"/>
      <c r="F347" s="269"/>
      <c r="G347" s="269"/>
      <c r="H347" s="269"/>
      <c r="I347" s="269"/>
      <c r="J347" s="269"/>
      <c r="K347" s="269"/>
      <c r="L347" s="269"/>
      <c r="M347" s="269"/>
      <c r="N347" s="269"/>
      <c r="O347" s="269"/>
      <c r="P347" s="269"/>
      <c r="Q347" s="269"/>
      <c r="R347" s="269"/>
      <c r="S347" s="269"/>
      <c r="T347" s="269"/>
      <c r="U347" s="269"/>
      <c r="V347" s="269"/>
      <c r="W347" s="269"/>
      <c r="X347" s="269"/>
      <c r="Y347" s="269"/>
      <c r="Z347" s="269"/>
      <c r="AA347" s="269"/>
      <c r="AB347" s="269"/>
      <c r="AC347" s="269"/>
      <c r="AD347" s="269"/>
      <c r="AE347" s="269"/>
      <c r="AF347" s="269"/>
      <c r="AG347" s="270"/>
    </row>
    <row r="348" spans="2:33" ht="15" customHeight="1" thickBot="1" x14ac:dyDescent="0.6">
      <c r="B348" s="18"/>
      <c r="C348" s="271"/>
      <c r="D348" s="272"/>
      <c r="E348" s="272"/>
      <c r="F348" s="272"/>
      <c r="G348" s="272"/>
      <c r="H348" s="272"/>
      <c r="I348" s="272"/>
      <c r="J348" s="272"/>
      <c r="K348" s="272"/>
      <c r="L348" s="272"/>
      <c r="M348" s="272"/>
      <c r="N348" s="272"/>
      <c r="O348" s="272"/>
      <c r="P348" s="272"/>
      <c r="Q348" s="272"/>
      <c r="R348" s="272"/>
      <c r="S348" s="272"/>
      <c r="T348" s="272"/>
      <c r="U348" s="272"/>
      <c r="V348" s="272"/>
      <c r="W348" s="272"/>
      <c r="X348" s="272"/>
      <c r="Y348" s="272"/>
      <c r="Z348" s="272"/>
      <c r="AA348" s="272"/>
      <c r="AB348" s="272"/>
      <c r="AC348" s="272"/>
      <c r="AD348" s="272"/>
      <c r="AE348" s="272"/>
      <c r="AF348" s="272"/>
      <c r="AG348" s="273"/>
    </row>
    <row r="349" spans="2:33" ht="15" customHeight="1" x14ac:dyDescent="0.55000000000000004">
      <c r="B349" s="18"/>
      <c r="C349" s="18"/>
      <c r="D349" s="18"/>
      <c r="E349" s="18"/>
      <c r="F349" s="62"/>
      <c r="G349" s="18"/>
      <c r="H349" s="18"/>
      <c r="I349" s="18"/>
      <c r="J349" s="18"/>
      <c r="K349" s="18"/>
      <c r="L349" s="20"/>
      <c r="M349" s="20"/>
      <c r="N349" s="18"/>
      <c r="O349" s="18"/>
      <c r="P349" s="16"/>
      <c r="Q349" s="16"/>
      <c r="R349" s="16"/>
      <c r="S349" s="18"/>
      <c r="T349" s="16"/>
      <c r="U349" s="16"/>
      <c r="V349" s="16"/>
      <c r="W349" s="18"/>
      <c r="X349" s="18"/>
      <c r="Y349" s="18"/>
      <c r="Z349" s="18"/>
      <c r="AA349" s="18"/>
      <c r="AB349" s="18"/>
      <c r="AC349" s="18"/>
      <c r="AD349" s="18"/>
      <c r="AE349" s="18"/>
      <c r="AF349" s="18"/>
      <c r="AG349" s="18"/>
    </row>
    <row r="350" spans="2:33" ht="15" customHeight="1" x14ac:dyDescent="0.55000000000000004">
      <c r="B350" s="18"/>
      <c r="C350" s="18"/>
      <c r="D350" s="18"/>
      <c r="E350" s="18"/>
      <c r="F350" s="74"/>
      <c r="G350" s="18"/>
      <c r="H350" s="18"/>
      <c r="I350" s="18"/>
      <c r="J350" s="18"/>
      <c r="K350" s="18"/>
      <c r="L350" s="20"/>
      <c r="M350" s="20"/>
      <c r="N350" s="18"/>
      <c r="O350" s="18"/>
      <c r="P350" s="16"/>
      <c r="Q350" s="16"/>
      <c r="R350" s="16"/>
      <c r="S350" s="18"/>
      <c r="T350" s="16"/>
      <c r="U350" s="16"/>
      <c r="V350" s="16"/>
      <c r="W350" s="18"/>
      <c r="X350" s="18"/>
      <c r="Y350" s="18"/>
      <c r="Z350" s="18"/>
      <c r="AA350" s="18"/>
      <c r="AB350" s="18"/>
      <c r="AC350" s="18"/>
      <c r="AD350" s="18"/>
      <c r="AE350" s="18"/>
      <c r="AF350" s="18"/>
      <c r="AG350" s="18"/>
    </row>
    <row r="351" spans="2:33" ht="15" customHeight="1" x14ac:dyDescent="0.55000000000000004">
      <c r="B351" s="18"/>
      <c r="C351" s="18"/>
      <c r="D351" s="18"/>
      <c r="E351" s="18"/>
      <c r="F351" s="62"/>
      <c r="G351" s="18"/>
      <c r="H351" s="18"/>
      <c r="I351" s="18"/>
      <c r="J351" s="18"/>
      <c r="K351" s="18"/>
      <c r="L351" s="20"/>
      <c r="M351" s="20"/>
      <c r="T351" s="196" t="str">
        <f>$H$26&amp;IF($H$28&lt;&gt;""," "&amp;$H$28,"")&amp;" "&amp;$H$24</f>
        <v xml:space="preserve"> </v>
      </c>
      <c r="U351" s="196"/>
      <c r="V351" s="196"/>
      <c r="W351" s="196"/>
      <c r="X351" s="196"/>
      <c r="Y351" s="196"/>
      <c r="Z351" s="196"/>
      <c r="AA351" s="196"/>
      <c r="AB351" s="196"/>
      <c r="AC351" s="196"/>
      <c r="AD351" s="196"/>
      <c r="AE351" s="196"/>
      <c r="AF351" s="196"/>
      <c r="AG351" s="196"/>
    </row>
    <row r="352" spans="2:33" ht="15" customHeight="1" x14ac:dyDescent="0.55000000000000004">
      <c r="B352" s="18"/>
      <c r="C352" s="18"/>
      <c r="D352" s="18"/>
      <c r="E352" s="18"/>
      <c r="F352" s="62"/>
      <c r="G352" s="18"/>
      <c r="H352" s="18"/>
      <c r="I352" s="18"/>
      <c r="J352" s="18"/>
      <c r="K352" s="18"/>
      <c r="L352" s="20"/>
      <c r="M352" s="20"/>
      <c r="N352" s="33" t="s">
        <v>17</v>
      </c>
      <c r="O352" s="33"/>
      <c r="P352" s="33"/>
      <c r="Q352" s="33"/>
      <c r="R352" s="33"/>
      <c r="S352" s="33"/>
      <c r="T352" s="197"/>
      <c r="U352" s="197"/>
      <c r="V352" s="197"/>
      <c r="W352" s="197"/>
      <c r="X352" s="197"/>
      <c r="Y352" s="197"/>
      <c r="Z352" s="197"/>
      <c r="AA352" s="197"/>
      <c r="AB352" s="197"/>
      <c r="AC352" s="197"/>
      <c r="AD352" s="197"/>
      <c r="AE352" s="197"/>
      <c r="AF352" s="197"/>
      <c r="AG352" s="197"/>
    </row>
    <row r="353" spans="2:48" ht="15" customHeight="1" x14ac:dyDescent="0.3">
      <c r="B353" s="19"/>
      <c r="C353" s="208"/>
      <c r="D353" s="208"/>
      <c r="E353" s="208"/>
      <c r="F353" s="208"/>
      <c r="G353" s="208"/>
      <c r="H353" s="208"/>
      <c r="I353" s="208"/>
      <c r="J353" s="208"/>
      <c r="K353" s="208"/>
      <c r="L353" s="76"/>
      <c r="M353" s="19"/>
      <c r="T353" s="29"/>
      <c r="U353" s="29"/>
      <c r="V353" s="29"/>
      <c r="W353" s="29"/>
      <c r="X353" s="29"/>
      <c r="Y353" s="29"/>
      <c r="Z353" s="29"/>
      <c r="AA353" s="29"/>
      <c r="AB353" s="29"/>
      <c r="AC353" s="29"/>
      <c r="AD353" s="29"/>
      <c r="AE353" s="29"/>
      <c r="AF353" s="29"/>
      <c r="AG353" s="29"/>
    </row>
    <row r="354" spans="2:48" ht="15" customHeight="1" x14ac:dyDescent="0.3">
      <c r="B354" s="19"/>
      <c r="C354" s="208"/>
      <c r="D354" s="208"/>
      <c r="E354" s="208"/>
      <c r="F354" s="208"/>
      <c r="G354" s="208"/>
      <c r="H354" s="208"/>
      <c r="I354" s="208"/>
      <c r="J354" s="208"/>
      <c r="K354" s="208"/>
      <c r="L354" s="76"/>
      <c r="M354" s="19"/>
      <c r="N354" s="33" t="s">
        <v>180</v>
      </c>
      <c r="O354" s="33"/>
      <c r="P354" s="33"/>
      <c r="Q354" s="33"/>
      <c r="R354" s="33"/>
      <c r="S354" s="33"/>
      <c r="T354" s="32"/>
      <c r="U354" s="32"/>
      <c r="V354" s="32"/>
      <c r="W354" s="32"/>
      <c r="X354" s="32"/>
      <c r="Y354" s="32"/>
      <c r="Z354" s="32"/>
      <c r="AA354" s="32"/>
      <c r="AB354" s="32"/>
      <c r="AC354" s="32"/>
      <c r="AD354" s="32"/>
      <c r="AE354" s="32"/>
      <c r="AF354" s="32"/>
      <c r="AG354" s="32"/>
    </row>
    <row r="356" spans="2:48" ht="15" customHeight="1" x14ac:dyDescent="0.55000000000000004">
      <c r="B356" s="143" t="s">
        <v>149</v>
      </c>
      <c r="C356" s="143"/>
      <c r="D356" s="143"/>
      <c r="E356" s="143"/>
      <c r="F356" s="143"/>
      <c r="G356" s="143"/>
      <c r="H356" s="143"/>
      <c r="I356" s="143"/>
      <c r="J356" s="143"/>
      <c r="K356" s="143"/>
      <c r="L356" s="143"/>
      <c r="M356" s="143"/>
      <c r="N356" s="143"/>
      <c r="O356" s="143"/>
      <c r="P356" s="143"/>
      <c r="Q356" s="143"/>
      <c r="R356" s="143"/>
      <c r="S356" s="143"/>
      <c r="T356" s="143"/>
      <c r="U356" s="143"/>
      <c r="V356" s="143"/>
      <c r="W356" s="143"/>
      <c r="X356" s="143"/>
      <c r="Y356" s="143"/>
      <c r="Z356" s="143"/>
      <c r="AA356" s="143"/>
      <c r="AB356" s="143"/>
      <c r="AC356" s="143"/>
      <c r="AD356" s="143"/>
      <c r="AE356" s="143"/>
      <c r="AF356" s="143"/>
      <c r="AG356" s="143"/>
    </row>
    <row r="357" spans="2:48" ht="15" customHeight="1" x14ac:dyDescent="0.55000000000000004">
      <c r="D357" s="34"/>
      <c r="E357" s="34"/>
      <c r="F357" s="58"/>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row>
    <row r="358" spans="2:48" ht="12.75" customHeight="1" x14ac:dyDescent="0.55000000000000004">
      <c r="C358" s="342" t="str">
        <f>"I,"&amp;T351&amp;" , "</f>
        <v xml:space="preserve">I,  , </v>
      </c>
      <c r="D358" s="342"/>
      <c r="E358" s="342"/>
      <c r="F358" s="342"/>
      <c r="G358" s="342"/>
      <c r="H358" s="342"/>
      <c r="I358" s="342"/>
      <c r="J358" s="342"/>
      <c r="K358" s="342"/>
      <c r="L358" s="342"/>
      <c r="M358" s="342"/>
      <c r="N358" s="342"/>
      <c r="O358" s="342"/>
      <c r="P358" s="342"/>
      <c r="Q358" s="342"/>
      <c r="R358" s="342"/>
      <c r="S358" s="342"/>
      <c r="T358" s="342"/>
      <c r="U358" s="342"/>
      <c r="V358" s="342"/>
      <c r="W358" s="342"/>
      <c r="X358" s="342"/>
      <c r="Y358" s="342"/>
      <c r="Z358" s="342"/>
      <c r="AA358" s="342"/>
      <c r="AB358" s="342"/>
      <c r="AC358" s="342"/>
      <c r="AD358" s="342"/>
      <c r="AE358" s="342"/>
      <c r="AF358" s="342"/>
      <c r="AG358" s="342"/>
      <c r="AI358" s="34"/>
      <c r="AJ358" s="34"/>
      <c r="AK358" s="34"/>
      <c r="AL358" s="34"/>
      <c r="AM358" s="34"/>
      <c r="AN358" s="34"/>
      <c r="AO358" s="34"/>
      <c r="AP358" s="34"/>
      <c r="AQ358" s="34"/>
      <c r="AR358" s="34"/>
      <c r="AS358" s="34"/>
      <c r="AT358" s="34"/>
      <c r="AU358" s="26"/>
      <c r="AV358" s="26"/>
    </row>
    <row r="359" spans="2:48" ht="15" customHeight="1" x14ac:dyDescent="0.55000000000000004">
      <c r="C359" s="342" t="s">
        <v>631</v>
      </c>
      <c r="D359" s="342"/>
      <c r="E359" s="342"/>
      <c r="F359" s="342"/>
      <c r="G359" s="342"/>
      <c r="H359" s="342"/>
      <c r="I359" s="342"/>
      <c r="J359" s="342"/>
      <c r="K359" s="342"/>
      <c r="L359" s="342"/>
      <c r="M359" s="342"/>
      <c r="N359" s="342"/>
      <c r="O359" s="342"/>
      <c r="P359" s="342"/>
      <c r="Q359" s="342"/>
      <c r="R359" s="342"/>
      <c r="S359" s="342"/>
      <c r="T359" s="342"/>
      <c r="U359" s="342"/>
      <c r="V359" s="342"/>
      <c r="W359" s="342"/>
      <c r="X359" s="342"/>
      <c r="Y359" s="342"/>
      <c r="Z359" s="342"/>
      <c r="AA359" s="342"/>
      <c r="AB359" s="342"/>
      <c r="AC359" s="342"/>
      <c r="AD359" s="342"/>
      <c r="AE359" s="342"/>
      <c r="AF359" s="342"/>
      <c r="AG359" s="342"/>
      <c r="AI359" s="34"/>
      <c r="AJ359" s="34"/>
      <c r="AK359" s="34"/>
      <c r="AL359" s="34"/>
      <c r="AM359" s="34"/>
      <c r="AN359" s="34"/>
      <c r="AO359" s="34"/>
      <c r="AP359" s="34"/>
      <c r="AQ359" s="34"/>
      <c r="AR359" s="34"/>
      <c r="AS359" s="34"/>
      <c r="AT359" s="34"/>
      <c r="AU359" s="26"/>
      <c r="AV359" s="26"/>
    </row>
    <row r="360" spans="2:48" ht="6.75" customHeight="1" x14ac:dyDescent="0.55000000000000004">
      <c r="C360" s="342"/>
      <c r="D360" s="342"/>
      <c r="E360" s="342"/>
      <c r="F360" s="342"/>
      <c r="G360" s="342"/>
      <c r="H360" s="342"/>
      <c r="I360" s="342"/>
      <c r="J360" s="342"/>
      <c r="K360" s="342"/>
      <c r="L360" s="342"/>
      <c r="M360" s="342"/>
      <c r="N360" s="342"/>
      <c r="O360" s="342"/>
      <c r="P360" s="342"/>
      <c r="Q360" s="342"/>
      <c r="R360" s="342"/>
      <c r="S360" s="342"/>
      <c r="T360" s="342"/>
      <c r="U360" s="342"/>
      <c r="V360" s="342"/>
      <c r="W360" s="342"/>
      <c r="X360" s="342"/>
      <c r="Y360" s="342"/>
      <c r="Z360" s="342"/>
      <c r="AA360" s="342"/>
      <c r="AB360" s="342"/>
      <c r="AC360" s="342"/>
      <c r="AD360" s="342"/>
      <c r="AE360" s="342"/>
      <c r="AF360" s="342"/>
      <c r="AG360" s="342"/>
      <c r="AI360" s="34"/>
      <c r="AJ360" s="34"/>
      <c r="AK360" s="34"/>
      <c r="AL360" s="34"/>
      <c r="AM360" s="34"/>
      <c r="AN360" s="34"/>
      <c r="AO360" s="34"/>
      <c r="AP360" s="34"/>
      <c r="AQ360" s="34"/>
      <c r="AR360" s="34"/>
      <c r="AS360" s="34"/>
      <c r="AT360" s="34"/>
      <c r="AU360" s="26"/>
      <c r="AV360" s="26"/>
    </row>
    <row r="361" spans="2:48" ht="15" customHeight="1" x14ac:dyDescent="0.55000000000000004">
      <c r="C361" s="343" t="s">
        <v>641</v>
      </c>
      <c r="D361" s="343"/>
      <c r="E361" s="343"/>
      <c r="F361" s="343"/>
      <c r="G361" s="343"/>
      <c r="H361" s="343"/>
      <c r="I361" s="343"/>
      <c r="J361" s="343"/>
      <c r="K361" s="343"/>
      <c r="L361" s="343"/>
      <c r="M361" s="343"/>
      <c r="N361" s="343"/>
      <c r="O361" s="343"/>
      <c r="P361" s="343"/>
      <c r="Q361" s="343"/>
      <c r="R361" s="343"/>
      <c r="S361" s="343"/>
      <c r="T361" s="343"/>
      <c r="U361" s="343"/>
      <c r="V361" s="343"/>
      <c r="W361" s="343"/>
      <c r="X361" s="343"/>
      <c r="Y361" s="343"/>
      <c r="Z361" s="343"/>
      <c r="AA361" s="343"/>
      <c r="AB361" s="343"/>
      <c r="AC361" s="343"/>
      <c r="AD361" s="343"/>
      <c r="AE361" s="343"/>
      <c r="AF361" s="343"/>
      <c r="AG361" s="343"/>
      <c r="AI361" s="34"/>
      <c r="AJ361" s="34"/>
      <c r="AK361" s="34"/>
      <c r="AL361" s="34"/>
      <c r="AM361" s="34"/>
      <c r="AN361" s="34"/>
      <c r="AO361" s="34"/>
      <c r="AP361" s="34"/>
      <c r="AQ361" s="34"/>
      <c r="AR361" s="34"/>
      <c r="AS361" s="34"/>
      <c r="AT361" s="34"/>
      <c r="AU361" s="26"/>
      <c r="AV361" s="26"/>
    </row>
    <row r="362" spans="2:48" ht="15" customHeight="1" x14ac:dyDescent="0.55000000000000004">
      <c r="C362" s="343"/>
      <c r="D362" s="343"/>
      <c r="E362" s="343"/>
      <c r="F362" s="343"/>
      <c r="G362" s="343"/>
      <c r="H362" s="343"/>
      <c r="I362" s="343"/>
      <c r="J362" s="343"/>
      <c r="K362" s="343"/>
      <c r="L362" s="343"/>
      <c r="M362" s="343"/>
      <c r="N362" s="343"/>
      <c r="O362" s="343"/>
      <c r="P362" s="343"/>
      <c r="Q362" s="343"/>
      <c r="R362" s="343"/>
      <c r="S362" s="343"/>
      <c r="T362" s="343"/>
      <c r="U362" s="343"/>
      <c r="V362" s="343"/>
      <c r="W362" s="343"/>
      <c r="X362" s="343"/>
      <c r="Y362" s="343"/>
      <c r="Z362" s="343"/>
      <c r="AA362" s="343"/>
      <c r="AB362" s="343"/>
      <c r="AC362" s="343"/>
      <c r="AD362" s="343"/>
      <c r="AE362" s="343"/>
      <c r="AF362" s="343"/>
      <c r="AG362" s="343"/>
      <c r="AI362" s="34"/>
      <c r="AJ362" s="34"/>
      <c r="AK362" s="34"/>
      <c r="AL362" s="34"/>
      <c r="AM362" s="34"/>
      <c r="AN362" s="34"/>
      <c r="AO362" s="34"/>
      <c r="AP362" s="34"/>
      <c r="AQ362" s="34"/>
      <c r="AR362" s="34"/>
      <c r="AS362" s="34"/>
      <c r="AT362" s="34"/>
      <c r="AU362" s="26"/>
      <c r="AV362" s="26"/>
    </row>
    <row r="363" spans="2:48" ht="15" customHeight="1" x14ac:dyDescent="0.55000000000000004">
      <c r="C363" s="343"/>
      <c r="D363" s="343"/>
      <c r="E363" s="343"/>
      <c r="F363" s="343"/>
      <c r="G363" s="343"/>
      <c r="H363" s="343"/>
      <c r="I363" s="343"/>
      <c r="J363" s="343"/>
      <c r="K363" s="343"/>
      <c r="L363" s="343"/>
      <c r="M363" s="343"/>
      <c r="N363" s="343"/>
      <c r="O363" s="343"/>
      <c r="P363" s="343"/>
      <c r="Q363" s="343"/>
      <c r="R363" s="343"/>
      <c r="S363" s="343"/>
      <c r="T363" s="343"/>
      <c r="U363" s="343"/>
      <c r="V363" s="343"/>
      <c r="W363" s="343"/>
      <c r="X363" s="343"/>
      <c r="Y363" s="343"/>
      <c r="Z363" s="343"/>
      <c r="AA363" s="343"/>
      <c r="AB363" s="343"/>
      <c r="AC363" s="343"/>
      <c r="AD363" s="343"/>
      <c r="AE363" s="343"/>
      <c r="AF363" s="343"/>
      <c r="AG363" s="343"/>
      <c r="AI363" s="34"/>
      <c r="AJ363" s="34"/>
      <c r="AK363" s="34"/>
      <c r="AL363" s="34"/>
      <c r="AM363" s="34"/>
      <c r="AN363" s="34"/>
      <c r="AO363" s="34"/>
      <c r="AP363" s="34"/>
      <c r="AQ363" s="34"/>
      <c r="AR363" s="34"/>
      <c r="AS363" s="34"/>
      <c r="AT363" s="34"/>
      <c r="AU363" s="26"/>
      <c r="AV363" s="26"/>
    </row>
    <row r="364" spans="2:48" ht="15" customHeight="1" x14ac:dyDescent="0.55000000000000004">
      <c r="C364" s="343"/>
      <c r="D364" s="343"/>
      <c r="E364" s="343"/>
      <c r="F364" s="343"/>
      <c r="G364" s="343"/>
      <c r="H364" s="343"/>
      <c r="I364" s="343"/>
      <c r="J364" s="343"/>
      <c r="K364" s="343"/>
      <c r="L364" s="343"/>
      <c r="M364" s="343"/>
      <c r="N364" s="343"/>
      <c r="O364" s="343"/>
      <c r="P364" s="343"/>
      <c r="Q364" s="343"/>
      <c r="R364" s="343"/>
      <c r="S364" s="343"/>
      <c r="T364" s="343"/>
      <c r="U364" s="343"/>
      <c r="V364" s="343"/>
      <c r="W364" s="343"/>
      <c r="X364" s="343"/>
      <c r="Y364" s="343"/>
      <c r="Z364" s="343"/>
      <c r="AA364" s="343"/>
      <c r="AB364" s="343"/>
      <c r="AC364" s="343"/>
      <c r="AD364" s="343"/>
      <c r="AE364" s="343"/>
      <c r="AF364" s="343"/>
      <c r="AG364" s="343"/>
      <c r="AI364" s="34"/>
      <c r="AJ364" s="34"/>
      <c r="AK364" s="34"/>
      <c r="AL364" s="34"/>
      <c r="AM364" s="34"/>
      <c r="AN364" s="34"/>
      <c r="AO364" s="34"/>
      <c r="AP364" s="34"/>
      <c r="AQ364" s="34"/>
      <c r="AR364" s="34"/>
      <c r="AS364" s="34"/>
      <c r="AT364" s="34"/>
      <c r="AU364" s="26"/>
      <c r="AV364" s="26"/>
    </row>
    <row r="365" spans="2:48" ht="15" customHeight="1" x14ac:dyDescent="0.55000000000000004">
      <c r="C365" s="343"/>
      <c r="D365" s="343"/>
      <c r="E365" s="343"/>
      <c r="F365" s="343"/>
      <c r="G365" s="343"/>
      <c r="H365" s="343"/>
      <c r="I365" s="343"/>
      <c r="J365" s="343"/>
      <c r="K365" s="343"/>
      <c r="L365" s="343"/>
      <c r="M365" s="343"/>
      <c r="N365" s="343"/>
      <c r="O365" s="343"/>
      <c r="P365" s="343"/>
      <c r="Q365" s="343"/>
      <c r="R365" s="343"/>
      <c r="S365" s="343"/>
      <c r="T365" s="343"/>
      <c r="U365" s="343"/>
      <c r="V365" s="343"/>
      <c r="W365" s="343"/>
      <c r="X365" s="343"/>
      <c r="Y365" s="343"/>
      <c r="Z365" s="343"/>
      <c r="AA365" s="343"/>
      <c r="AB365" s="343"/>
      <c r="AC365" s="343"/>
      <c r="AD365" s="343"/>
      <c r="AE365" s="343"/>
      <c r="AF365" s="343"/>
      <c r="AG365" s="343"/>
      <c r="AI365" s="34"/>
      <c r="AJ365" s="34"/>
      <c r="AK365" s="34"/>
      <c r="AL365" s="34"/>
      <c r="AM365" s="34"/>
      <c r="AN365" s="34"/>
      <c r="AO365" s="34"/>
      <c r="AP365" s="34"/>
      <c r="AQ365" s="34"/>
      <c r="AR365" s="34"/>
      <c r="AS365" s="34"/>
      <c r="AT365" s="34"/>
      <c r="AU365" s="26"/>
      <c r="AV365" s="26"/>
    </row>
    <row r="366" spans="2:48" ht="15" customHeight="1" x14ac:dyDescent="0.55000000000000004">
      <c r="C366" s="343"/>
      <c r="D366" s="343"/>
      <c r="E366" s="343"/>
      <c r="F366" s="343"/>
      <c r="G366" s="343"/>
      <c r="H366" s="343"/>
      <c r="I366" s="343"/>
      <c r="J366" s="343"/>
      <c r="K366" s="343"/>
      <c r="L366" s="343"/>
      <c r="M366" s="343"/>
      <c r="N366" s="343"/>
      <c r="O366" s="343"/>
      <c r="P366" s="343"/>
      <c r="Q366" s="343"/>
      <c r="R366" s="343"/>
      <c r="S366" s="343"/>
      <c r="T366" s="343"/>
      <c r="U366" s="343"/>
      <c r="V366" s="343"/>
      <c r="W366" s="343"/>
      <c r="X366" s="343"/>
      <c r="Y366" s="343"/>
      <c r="Z366" s="343"/>
      <c r="AA366" s="343"/>
      <c r="AB366" s="343"/>
      <c r="AC366" s="343"/>
      <c r="AD366" s="343"/>
      <c r="AE366" s="343"/>
      <c r="AF366" s="343"/>
      <c r="AG366" s="343"/>
      <c r="AI366" s="34"/>
      <c r="AJ366" s="34"/>
      <c r="AK366" s="34"/>
      <c r="AL366" s="34"/>
      <c r="AM366" s="34"/>
      <c r="AN366" s="34"/>
      <c r="AO366" s="34"/>
      <c r="AP366" s="34"/>
      <c r="AQ366" s="34"/>
      <c r="AR366" s="34"/>
      <c r="AS366" s="34"/>
      <c r="AT366" s="34"/>
      <c r="AU366" s="26"/>
      <c r="AV366" s="26"/>
    </row>
    <row r="367" spans="2:48" ht="15" customHeight="1" x14ac:dyDescent="0.55000000000000004">
      <c r="C367" s="343"/>
      <c r="D367" s="343"/>
      <c r="E367" s="343"/>
      <c r="F367" s="343"/>
      <c r="G367" s="343"/>
      <c r="H367" s="343"/>
      <c r="I367" s="343"/>
      <c r="J367" s="343"/>
      <c r="K367" s="343"/>
      <c r="L367" s="343"/>
      <c r="M367" s="343"/>
      <c r="N367" s="343"/>
      <c r="O367" s="343"/>
      <c r="P367" s="343"/>
      <c r="Q367" s="343"/>
      <c r="R367" s="343"/>
      <c r="S367" s="343"/>
      <c r="T367" s="343"/>
      <c r="U367" s="343"/>
      <c r="V367" s="343"/>
      <c r="W367" s="343"/>
      <c r="X367" s="343"/>
      <c r="Y367" s="343"/>
      <c r="Z367" s="343"/>
      <c r="AA367" s="343"/>
      <c r="AB367" s="343"/>
      <c r="AC367" s="343"/>
      <c r="AD367" s="343"/>
      <c r="AE367" s="343"/>
      <c r="AF367" s="343"/>
      <c r="AG367" s="343"/>
      <c r="AI367" s="34"/>
      <c r="AJ367" s="34"/>
      <c r="AK367" s="34"/>
      <c r="AL367" s="34"/>
      <c r="AM367" s="34"/>
      <c r="AN367" s="34"/>
      <c r="AO367" s="34"/>
      <c r="AP367" s="34"/>
      <c r="AQ367" s="34"/>
      <c r="AR367" s="34"/>
      <c r="AS367" s="34"/>
      <c r="AT367" s="34"/>
      <c r="AU367" s="26"/>
      <c r="AV367" s="26"/>
    </row>
    <row r="368" spans="2:48" ht="15" customHeight="1" x14ac:dyDescent="0.25">
      <c r="C368" s="343"/>
      <c r="D368" s="343"/>
      <c r="E368" s="343"/>
      <c r="F368" s="343"/>
      <c r="G368" s="343"/>
      <c r="H368" s="343"/>
      <c r="I368" s="343"/>
      <c r="J368" s="343"/>
      <c r="K368" s="343"/>
      <c r="L368" s="343"/>
      <c r="M368" s="343"/>
      <c r="N368" s="343"/>
      <c r="O368" s="343"/>
      <c r="P368" s="343"/>
      <c r="Q368" s="343"/>
      <c r="R368" s="343"/>
      <c r="S368" s="343"/>
      <c r="T368" s="343"/>
      <c r="U368" s="343"/>
      <c r="V368" s="343"/>
      <c r="W368" s="343"/>
      <c r="X368" s="343"/>
      <c r="Y368" s="343"/>
      <c r="Z368" s="343"/>
      <c r="AA368" s="343"/>
      <c r="AB368" s="343"/>
      <c r="AC368" s="343"/>
      <c r="AD368" s="343"/>
      <c r="AE368" s="343"/>
      <c r="AF368" s="343"/>
      <c r="AG368" s="343"/>
      <c r="AI368" s="34"/>
      <c r="AJ368" s="34"/>
      <c r="AK368" s="34"/>
      <c r="AL368" s="34"/>
      <c r="AM368" s="34"/>
      <c r="AN368" s="34"/>
      <c r="AO368" s="34"/>
      <c r="AP368" s="34"/>
      <c r="AQ368" s="34"/>
      <c r="AR368" s="34"/>
      <c r="AS368" s="34"/>
      <c r="AT368" s="34"/>
      <c r="AU368" s="27"/>
      <c r="AV368" s="27"/>
    </row>
    <row r="369" spans="3:48" ht="15" customHeight="1" x14ac:dyDescent="0.25">
      <c r="C369" s="343"/>
      <c r="D369" s="343"/>
      <c r="E369" s="343"/>
      <c r="F369" s="343"/>
      <c r="G369" s="343"/>
      <c r="H369" s="343"/>
      <c r="I369" s="343"/>
      <c r="J369" s="343"/>
      <c r="K369" s="343"/>
      <c r="L369" s="343"/>
      <c r="M369" s="343"/>
      <c r="N369" s="343"/>
      <c r="O369" s="343"/>
      <c r="P369" s="343"/>
      <c r="Q369" s="343"/>
      <c r="R369" s="343"/>
      <c r="S369" s="343"/>
      <c r="T369" s="343"/>
      <c r="U369" s="343"/>
      <c r="V369" s="343"/>
      <c r="W369" s="343"/>
      <c r="X369" s="343"/>
      <c r="Y369" s="343"/>
      <c r="Z369" s="343"/>
      <c r="AA369" s="343"/>
      <c r="AB369" s="343"/>
      <c r="AC369" s="343"/>
      <c r="AD369" s="343"/>
      <c r="AE369" s="343"/>
      <c r="AF369" s="343"/>
      <c r="AG369" s="343"/>
      <c r="AI369" s="34"/>
      <c r="AJ369" s="34"/>
      <c r="AK369" s="34"/>
      <c r="AL369" s="34"/>
      <c r="AM369" s="34"/>
      <c r="AN369" s="34"/>
      <c r="AO369" s="34"/>
      <c r="AP369" s="34"/>
      <c r="AQ369" s="34"/>
      <c r="AR369" s="34"/>
      <c r="AS369" s="34"/>
      <c r="AT369" s="34"/>
      <c r="AU369" s="27"/>
      <c r="AV369" s="27"/>
    </row>
    <row r="370" spans="3:48" ht="15" customHeight="1" x14ac:dyDescent="0.55000000000000004">
      <c r="C370" s="343"/>
      <c r="D370" s="343"/>
      <c r="E370" s="343"/>
      <c r="F370" s="343"/>
      <c r="G370" s="343"/>
      <c r="H370" s="343"/>
      <c r="I370" s="343"/>
      <c r="J370" s="343"/>
      <c r="K370" s="343"/>
      <c r="L370" s="343"/>
      <c r="M370" s="343"/>
      <c r="N370" s="343"/>
      <c r="O370" s="343"/>
      <c r="P370" s="343"/>
      <c r="Q370" s="343"/>
      <c r="R370" s="343"/>
      <c r="S370" s="343"/>
      <c r="T370" s="343"/>
      <c r="U370" s="343"/>
      <c r="V370" s="343"/>
      <c r="W370" s="343"/>
      <c r="X370" s="343"/>
      <c r="Y370" s="343"/>
      <c r="Z370" s="343"/>
      <c r="AA370" s="343"/>
      <c r="AB370" s="343"/>
      <c r="AC370" s="343"/>
      <c r="AD370" s="343"/>
      <c r="AE370" s="343"/>
      <c r="AF370" s="343"/>
      <c r="AG370" s="343"/>
      <c r="AI370" s="34"/>
      <c r="AJ370" s="34"/>
      <c r="AK370" s="34"/>
      <c r="AL370" s="34"/>
      <c r="AM370" s="34"/>
      <c r="AN370" s="34"/>
      <c r="AO370" s="34"/>
      <c r="AP370" s="34"/>
      <c r="AQ370" s="34"/>
      <c r="AR370" s="34"/>
      <c r="AS370" s="34"/>
      <c r="AT370" s="34"/>
      <c r="AU370" s="26"/>
      <c r="AV370" s="26"/>
    </row>
    <row r="371" spans="3:48" ht="15" customHeight="1" x14ac:dyDescent="0.55000000000000004">
      <c r="C371" s="343"/>
      <c r="D371" s="343"/>
      <c r="E371" s="343"/>
      <c r="F371" s="343"/>
      <c r="G371" s="343"/>
      <c r="H371" s="343"/>
      <c r="I371" s="343"/>
      <c r="J371" s="343"/>
      <c r="K371" s="343"/>
      <c r="L371" s="343"/>
      <c r="M371" s="343"/>
      <c r="N371" s="343"/>
      <c r="O371" s="343"/>
      <c r="P371" s="343"/>
      <c r="Q371" s="343"/>
      <c r="R371" s="343"/>
      <c r="S371" s="343"/>
      <c r="T371" s="343"/>
      <c r="U371" s="343"/>
      <c r="V371" s="343"/>
      <c r="W371" s="343"/>
      <c r="X371" s="343"/>
      <c r="Y371" s="343"/>
      <c r="Z371" s="343"/>
      <c r="AA371" s="343"/>
      <c r="AB371" s="343"/>
      <c r="AC371" s="343"/>
      <c r="AD371" s="343"/>
      <c r="AE371" s="343"/>
      <c r="AF371" s="343"/>
      <c r="AG371" s="343"/>
      <c r="AI371" s="34"/>
      <c r="AJ371" s="34"/>
      <c r="AK371" s="34"/>
      <c r="AL371" s="34"/>
      <c r="AM371" s="34"/>
      <c r="AN371" s="34"/>
      <c r="AO371" s="34"/>
      <c r="AP371" s="34"/>
      <c r="AQ371" s="34"/>
      <c r="AR371" s="34"/>
      <c r="AS371" s="34"/>
      <c r="AT371" s="34"/>
      <c r="AU371" s="26"/>
      <c r="AV371" s="26"/>
    </row>
    <row r="372" spans="3:48" ht="15" customHeight="1" x14ac:dyDescent="0.55000000000000004">
      <c r="C372" s="343"/>
      <c r="D372" s="343"/>
      <c r="E372" s="343"/>
      <c r="F372" s="343"/>
      <c r="G372" s="343"/>
      <c r="H372" s="343"/>
      <c r="I372" s="343"/>
      <c r="J372" s="343"/>
      <c r="K372" s="343"/>
      <c r="L372" s="343"/>
      <c r="M372" s="343"/>
      <c r="N372" s="343"/>
      <c r="O372" s="343"/>
      <c r="P372" s="343"/>
      <c r="Q372" s="343"/>
      <c r="R372" s="343"/>
      <c r="S372" s="343"/>
      <c r="T372" s="343"/>
      <c r="U372" s="343"/>
      <c r="V372" s="343"/>
      <c r="W372" s="343"/>
      <c r="X372" s="343"/>
      <c r="Y372" s="343"/>
      <c r="Z372" s="343"/>
      <c r="AA372" s="343"/>
      <c r="AB372" s="343"/>
      <c r="AC372" s="343"/>
      <c r="AD372" s="343"/>
      <c r="AE372" s="343"/>
      <c r="AF372" s="343"/>
      <c r="AG372" s="343"/>
      <c r="AI372" s="34"/>
      <c r="AJ372" s="34"/>
      <c r="AK372" s="34"/>
      <c r="AL372" s="34"/>
      <c r="AM372" s="34"/>
      <c r="AN372" s="34"/>
      <c r="AO372" s="34"/>
      <c r="AP372" s="34"/>
      <c r="AQ372" s="34"/>
      <c r="AR372" s="34"/>
      <c r="AS372" s="34"/>
      <c r="AT372" s="34"/>
      <c r="AU372" s="26"/>
      <c r="AV372" s="26"/>
    </row>
    <row r="373" spans="3:48" ht="15" customHeight="1" x14ac:dyDescent="0.55000000000000004">
      <c r="C373" s="343"/>
      <c r="D373" s="343"/>
      <c r="E373" s="343"/>
      <c r="F373" s="343"/>
      <c r="G373" s="343"/>
      <c r="H373" s="343"/>
      <c r="I373" s="343"/>
      <c r="J373" s="343"/>
      <c r="K373" s="343"/>
      <c r="L373" s="343"/>
      <c r="M373" s="343"/>
      <c r="N373" s="343"/>
      <c r="O373" s="343"/>
      <c r="P373" s="343"/>
      <c r="Q373" s="343"/>
      <c r="R373" s="343"/>
      <c r="S373" s="343"/>
      <c r="T373" s="343"/>
      <c r="U373" s="343"/>
      <c r="V373" s="343"/>
      <c r="W373" s="343"/>
      <c r="X373" s="343"/>
      <c r="Y373" s="343"/>
      <c r="Z373" s="343"/>
      <c r="AA373" s="343"/>
      <c r="AB373" s="343"/>
      <c r="AC373" s="343"/>
      <c r="AD373" s="343"/>
      <c r="AE373" s="343"/>
      <c r="AF373" s="343"/>
      <c r="AG373" s="343"/>
      <c r="AI373" s="34"/>
      <c r="AJ373" s="34"/>
      <c r="AK373" s="34"/>
      <c r="AL373" s="34"/>
      <c r="AM373" s="34"/>
      <c r="AN373" s="34"/>
      <c r="AO373" s="34"/>
      <c r="AP373" s="34"/>
      <c r="AQ373" s="34"/>
      <c r="AR373" s="34"/>
      <c r="AS373" s="34"/>
      <c r="AT373" s="34"/>
      <c r="AU373" s="26"/>
      <c r="AV373" s="26"/>
    </row>
    <row r="374" spans="3:48" ht="15" customHeight="1" x14ac:dyDescent="0.25">
      <c r="C374" s="343"/>
      <c r="D374" s="343"/>
      <c r="E374" s="343"/>
      <c r="F374" s="343"/>
      <c r="G374" s="343"/>
      <c r="H374" s="343"/>
      <c r="I374" s="343"/>
      <c r="J374" s="343"/>
      <c r="K374" s="343"/>
      <c r="L374" s="343"/>
      <c r="M374" s="343"/>
      <c r="N374" s="343"/>
      <c r="O374" s="343"/>
      <c r="P374" s="343"/>
      <c r="Q374" s="343"/>
      <c r="R374" s="343"/>
      <c r="S374" s="343"/>
      <c r="T374" s="343"/>
      <c r="U374" s="343"/>
      <c r="V374" s="343"/>
      <c r="W374" s="343"/>
      <c r="X374" s="343"/>
      <c r="Y374" s="343"/>
      <c r="Z374" s="343"/>
      <c r="AA374" s="343"/>
      <c r="AB374" s="343"/>
      <c r="AC374" s="343"/>
      <c r="AD374" s="343"/>
      <c r="AE374" s="343"/>
      <c r="AF374" s="343"/>
      <c r="AG374" s="343"/>
      <c r="AI374" s="34"/>
      <c r="AJ374" s="34"/>
      <c r="AK374" s="34"/>
      <c r="AL374" s="34"/>
      <c r="AM374" s="34"/>
      <c r="AN374" s="34"/>
      <c r="AO374" s="34"/>
      <c r="AP374" s="34"/>
      <c r="AQ374" s="34"/>
      <c r="AR374" s="34"/>
      <c r="AS374" s="34"/>
      <c r="AT374" s="34"/>
      <c r="AU374" s="27"/>
      <c r="AV374" s="27"/>
    </row>
    <row r="375" spans="3:48" ht="15" customHeight="1" x14ac:dyDescent="0.25">
      <c r="C375" s="343"/>
      <c r="D375" s="343"/>
      <c r="E375" s="343"/>
      <c r="F375" s="343"/>
      <c r="G375" s="343"/>
      <c r="H375" s="343"/>
      <c r="I375" s="343"/>
      <c r="J375" s="343"/>
      <c r="K375" s="343"/>
      <c r="L375" s="343"/>
      <c r="M375" s="343"/>
      <c r="N375" s="343"/>
      <c r="O375" s="343"/>
      <c r="P375" s="343"/>
      <c r="Q375" s="343"/>
      <c r="R375" s="343"/>
      <c r="S375" s="343"/>
      <c r="T375" s="343"/>
      <c r="U375" s="343"/>
      <c r="V375" s="343"/>
      <c r="W375" s="343"/>
      <c r="X375" s="343"/>
      <c r="Y375" s="343"/>
      <c r="Z375" s="343"/>
      <c r="AA375" s="343"/>
      <c r="AB375" s="343"/>
      <c r="AC375" s="343"/>
      <c r="AD375" s="343"/>
      <c r="AE375" s="343"/>
      <c r="AF375" s="343"/>
      <c r="AG375" s="343"/>
      <c r="AI375" s="34"/>
      <c r="AJ375" s="34"/>
      <c r="AK375" s="34"/>
      <c r="AL375" s="34"/>
      <c r="AM375" s="34"/>
      <c r="AN375" s="34"/>
      <c r="AO375" s="34"/>
      <c r="AP375" s="34"/>
      <c r="AQ375" s="34"/>
      <c r="AR375" s="34"/>
      <c r="AS375" s="34"/>
      <c r="AT375" s="34"/>
      <c r="AU375" s="27"/>
      <c r="AV375" s="27"/>
    </row>
    <row r="376" spans="3:48" ht="15" customHeight="1" x14ac:dyDescent="0.55000000000000004">
      <c r="C376" s="343"/>
      <c r="D376" s="343"/>
      <c r="E376" s="343"/>
      <c r="F376" s="343"/>
      <c r="G376" s="343"/>
      <c r="H376" s="343"/>
      <c r="I376" s="343"/>
      <c r="J376" s="343"/>
      <c r="K376" s="343"/>
      <c r="L376" s="343"/>
      <c r="M376" s="343"/>
      <c r="N376" s="343"/>
      <c r="O376" s="343"/>
      <c r="P376" s="343"/>
      <c r="Q376" s="343"/>
      <c r="R376" s="343"/>
      <c r="S376" s="343"/>
      <c r="T376" s="343"/>
      <c r="U376" s="343"/>
      <c r="V376" s="343"/>
      <c r="W376" s="343"/>
      <c r="X376" s="343"/>
      <c r="Y376" s="343"/>
      <c r="Z376" s="343"/>
      <c r="AA376" s="343"/>
      <c r="AB376" s="343"/>
      <c r="AC376" s="343"/>
      <c r="AD376" s="343"/>
      <c r="AE376" s="343"/>
      <c r="AF376" s="343"/>
      <c r="AG376" s="343"/>
      <c r="AI376" s="34"/>
      <c r="AJ376" s="34"/>
      <c r="AK376" s="34"/>
      <c r="AL376" s="34"/>
      <c r="AM376" s="34"/>
      <c r="AN376" s="34"/>
      <c r="AO376" s="34"/>
      <c r="AP376" s="34"/>
      <c r="AQ376" s="34"/>
      <c r="AR376" s="34"/>
      <c r="AS376" s="34"/>
      <c r="AT376" s="34"/>
      <c r="AU376" s="26"/>
      <c r="AV376" s="26"/>
    </row>
    <row r="377" spans="3:48" ht="15" customHeight="1" x14ac:dyDescent="0.55000000000000004">
      <c r="C377" s="343"/>
      <c r="D377" s="343"/>
      <c r="E377" s="343"/>
      <c r="F377" s="343"/>
      <c r="G377" s="343"/>
      <c r="H377" s="343"/>
      <c r="I377" s="343"/>
      <c r="J377" s="343"/>
      <c r="K377" s="343"/>
      <c r="L377" s="343"/>
      <c r="M377" s="343"/>
      <c r="N377" s="343"/>
      <c r="O377" s="343"/>
      <c r="P377" s="343"/>
      <c r="Q377" s="343"/>
      <c r="R377" s="343"/>
      <c r="S377" s="343"/>
      <c r="T377" s="343"/>
      <c r="U377" s="343"/>
      <c r="V377" s="343"/>
      <c r="W377" s="343"/>
      <c r="X377" s="343"/>
      <c r="Y377" s="343"/>
      <c r="Z377" s="343"/>
      <c r="AA377" s="343"/>
      <c r="AB377" s="343"/>
      <c r="AC377" s="343"/>
      <c r="AD377" s="343"/>
      <c r="AE377" s="343"/>
      <c r="AF377" s="343"/>
      <c r="AG377" s="343"/>
      <c r="AI377" s="34"/>
      <c r="AJ377" s="34"/>
      <c r="AK377" s="34"/>
      <c r="AL377" s="34"/>
      <c r="AM377" s="34"/>
      <c r="AN377" s="34"/>
      <c r="AO377" s="34"/>
      <c r="AP377" s="34"/>
      <c r="AQ377" s="34"/>
      <c r="AR377" s="34"/>
      <c r="AS377" s="34"/>
      <c r="AT377" s="34"/>
      <c r="AU377" s="26"/>
      <c r="AV377" s="26"/>
    </row>
    <row r="378" spans="3:48" ht="15" customHeight="1" x14ac:dyDescent="0.55000000000000004">
      <c r="C378" s="343"/>
      <c r="D378" s="343"/>
      <c r="E378" s="343"/>
      <c r="F378" s="343"/>
      <c r="G378" s="343"/>
      <c r="H378" s="343"/>
      <c r="I378" s="343"/>
      <c r="J378" s="343"/>
      <c r="K378" s="343"/>
      <c r="L378" s="343"/>
      <c r="M378" s="343"/>
      <c r="N378" s="343"/>
      <c r="O378" s="343"/>
      <c r="P378" s="343"/>
      <c r="Q378" s="343"/>
      <c r="R378" s="343"/>
      <c r="S378" s="343"/>
      <c r="T378" s="343"/>
      <c r="U378" s="343"/>
      <c r="V378" s="343"/>
      <c r="W378" s="343"/>
      <c r="X378" s="343"/>
      <c r="Y378" s="343"/>
      <c r="Z378" s="343"/>
      <c r="AA378" s="343"/>
      <c r="AB378" s="343"/>
      <c r="AC378" s="343"/>
      <c r="AD378" s="343"/>
      <c r="AE378" s="343"/>
      <c r="AF378" s="343"/>
      <c r="AG378" s="343"/>
      <c r="AI378" s="34"/>
      <c r="AJ378" s="34"/>
      <c r="AK378" s="34"/>
      <c r="AL378" s="34"/>
      <c r="AM378" s="34"/>
      <c r="AN378" s="34"/>
      <c r="AO378" s="34"/>
      <c r="AP378" s="34"/>
      <c r="AQ378" s="34"/>
      <c r="AR378" s="34"/>
      <c r="AS378" s="34"/>
      <c r="AT378" s="34"/>
      <c r="AU378" s="26"/>
      <c r="AV378" s="26"/>
    </row>
    <row r="379" spans="3:48" ht="15" customHeight="1" x14ac:dyDescent="0.55000000000000004">
      <c r="C379" s="343"/>
      <c r="D379" s="343"/>
      <c r="E379" s="343"/>
      <c r="F379" s="343"/>
      <c r="G379" s="343"/>
      <c r="H379" s="343"/>
      <c r="I379" s="343"/>
      <c r="J379" s="343"/>
      <c r="K379" s="343"/>
      <c r="L379" s="343"/>
      <c r="M379" s="343"/>
      <c r="N379" s="343"/>
      <c r="O379" s="343"/>
      <c r="P379" s="343"/>
      <c r="Q379" s="343"/>
      <c r="R379" s="343"/>
      <c r="S379" s="343"/>
      <c r="T379" s="343"/>
      <c r="U379" s="343"/>
      <c r="V379" s="343"/>
      <c r="W379" s="343"/>
      <c r="X379" s="343"/>
      <c r="Y379" s="343"/>
      <c r="Z379" s="343"/>
      <c r="AA379" s="343"/>
      <c r="AB379" s="343"/>
      <c r="AC379" s="343"/>
      <c r="AD379" s="343"/>
      <c r="AE379" s="343"/>
      <c r="AF379" s="343"/>
      <c r="AG379" s="343"/>
      <c r="AI379" s="34"/>
      <c r="AJ379" s="34"/>
      <c r="AK379" s="34"/>
      <c r="AL379" s="34"/>
      <c r="AM379" s="34"/>
      <c r="AN379" s="34"/>
      <c r="AO379" s="34"/>
      <c r="AP379" s="34"/>
      <c r="AQ379" s="34"/>
      <c r="AR379" s="34"/>
      <c r="AS379" s="34"/>
      <c r="AT379" s="34"/>
      <c r="AU379" s="26"/>
      <c r="AV379" s="26"/>
    </row>
    <row r="380" spans="3:48" ht="15" customHeight="1" x14ac:dyDescent="0.55000000000000004">
      <c r="C380" s="343"/>
      <c r="D380" s="343"/>
      <c r="E380" s="343"/>
      <c r="F380" s="343"/>
      <c r="G380" s="343"/>
      <c r="H380" s="343"/>
      <c r="I380" s="343"/>
      <c r="J380" s="343"/>
      <c r="K380" s="343"/>
      <c r="L380" s="343"/>
      <c r="M380" s="343"/>
      <c r="N380" s="343"/>
      <c r="O380" s="343"/>
      <c r="P380" s="343"/>
      <c r="Q380" s="343"/>
      <c r="R380" s="343"/>
      <c r="S380" s="343"/>
      <c r="T380" s="343"/>
      <c r="U380" s="343"/>
      <c r="V380" s="343"/>
      <c r="W380" s="343"/>
      <c r="X380" s="343"/>
      <c r="Y380" s="343"/>
      <c r="Z380" s="343"/>
      <c r="AA380" s="343"/>
      <c r="AB380" s="343"/>
      <c r="AC380" s="343"/>
      <c r="AD380" s="343"/>
      <c r="AE380" s="343"/>
      <c r="AF380" s="343"/>
      <c r="AG380" s="343"/>
      <c r="AI380" s="34"/>
      <c r="AJ380" s="34"/>
      <c r="AK380" s="34"/>
      <c r="AL380" s="34"/>
      <c r="AM380" s="34"/>
      <c r="AN380" s="34"/>
      <c r="AO380" s="34"/>
      <c r="AP380" s="34"/>
      <c r="AQ380" s="34"/>
      <c r="AR380" s="34"/>
      <c r="AS380" s="34"/>
      <c r="AT380" s="34"/>
      <c r="AU380" s="26"/>
      <c r="AV380" s="26"/>
    </row>
    <row r="381" spans="3:48" ht="15" customHeight="1" x14ac:dyDescent="0.55000000000000004">
      <c r="C381" s="343"/>
      <c r="D381" s="343"/>
      <c r="E381" s="343"/>
      <c r="F381" s="343"/>
      <c r="G381" s="343"/>
      <c r="H381" s="343"/>
      <c r="I381" s="343"/>
      <c r="J381" s="343"/>
      <c r="K381" s="343"/>
      <c r="L381" s="343"/>
      <c r="M381" s="343"/>
      <c r="N381" s="343"/>
      <c r="O381" s="343"/>
      <c r="P381" s="343"/>
      <c r="Q381" s="343"/>
      <c r="R381" s="343"/>
      <c r="S381" s="343"/>
      <c r="T381" s="343"/>
      <c r="U381" s="343"/>
      <c r="V381" s="343"/>
      <c r="W381" s="343"/>
      <c r="X381" s="343"/>
      <c r="Y381" s="343"/>
      <c r="Z381" s="343"/>
      <c r="AA381" s="343"/>
      <c r="AB381" s="343"/>
      <c r="AC381" s="343"/>
      <c r="AD381" s="343"/>
      <c r="AE381" s="343"/>
      <c r="AF381" s="343"/>
      <c r="AG381" s="343"/>
      <c r="AI381" s="34"/>
      <c r="AJ381" s="34"/>
      <c r="AK381" s="34"/>
      <c r="AL381" s="34"/>
      <c r="AM381" s="34"/>
      <c r="AN381" s="34"/>
      <c r="AO381" s="34"/>
      <c r="AP381" s="34"/>
      <c r="AQ381" s="34"/>
      <c r="AR381" s="34"/>
      <c r="AS381" s="34"/>
      <c r="AT381" s="34"/>
      <c r="AU381" s="26"/>
      <c r="AV381" s="26"/>
    </row>
    <row r="382" spans="3:48" ht="15" customHeight="1" x14ac:dyDescent="0.55000000000000004">
      <c r="C382" s="343"/>
      <c r="D382" s="343"/>
      <c r="E382" s="343"/>
      <c r="F382" s="343"/>
      <c r="G382" s="343"/>
      <c r="H382" s="343"/>
      <c r="I382" s="343"/>
      <c r="J382" s="343"/>
      <c r="K382" s="343"/>
      <c r="L382" s="343"/>
      <c r="M382" s="343"/>
      <c r="N382" s="343"/>
      <c r="O382" s="343"/>
      <c r="P382" s="343"/>
      <c r="Q382" s="343"/>
      <c r="R382" s="343"/>
      <c r="S382" s="343"/>
      <c r="T382" s="343"/>
      <c r="U382" s="343"/>
      <c r="V382" s="343"/>
      <c r="W382" s="343"/>
      <c r="X382" s="343"/>
      <c r="Y382" s="343"/>
      <c r="Z382" s="343"/>
      <c r="AA382" s="343"/>
      <c r="AB382" s="343"/>
      <c r="AC382" s="343"/>
      <c r="AD382" s="343"/>
      <c r="AE382" s="343"/>
      <c r="AF382" s="343"/>
      <c r="AG382" s="343"/>
      <c r="AI382" s="34"/>
      <c r="AJ382" s="34"/>
      <c r="AK382" s="34"/>
      <c r="AL382" s="34"/>
      <c r="AM382" s="34"/>
      <c r="AN382" s="34"/>
      <c r="AO382" s="34"/>
      <c r="AP382" s="34"/>
      <c r="AQ382" s="34"/>
      <c r="AR382" s="34"/>
      <c r="AS382" s="34"/>
      <c r="AT382" s="34"/>
      <c r="AU382" s="26"/>
      <c r="AV382" s="26"/>
    </row>
    <row r="383" spans="3:48" ht="15" customHeight="1" x14ac:dyDescent="0.55000000000000004">
      <c r="C383" s="343"/>
      <c r="D383" s="343"/>
      <c r="E383" s="343"/>
      <c r="F383" s="343"/>
      <c r="G383" s="343"/>
      <c r="H383" s="343"/>
      <c r="I383" s="343"/>
      <c r="J383" s="343"/>
      <c r="K383" s="343"/>
      <c r="L383" s="343"/>
      <c r="M383" s="343"/>
      <c r="N383" s="343"/>
      <c r="O383" s="343"/>
      <c r="P383" s="343"/>
      <c r="Q383" s="343"/>
      <c r="R383" s="343"/>
      <c r="S383" s="343"/>
      <c r="T383" s="343"/>
      <c r="U383" s="343"/>
      <c r="V383" s="343"/>
      <c r="W383" s="343"/>
      <c r="X383" s="343"/>
      <c r="Y383" s="343"/>
      <c r="Z383" s="343"/>
      <c r="AA383" s="343"/>
      <c r="AB383" s="343"/>
      <c r="AC383" s="343"/>
      <c r="AD383" s="343"/>
      <c r="AE383" s="343"/>
      <c r="AF383" s="343"/>
      <c r="AG383" s="343"/>
      <c r="AI383" s="34"/>
      <c r="AJ383" s="34"/>
      <c r="AK383" s="34"/>
      <c r="AL383" s="34"/>
      <c r="AM383" s="34"/>
      <c r="AN383" s="34"/>
      <c r="AO383" s="34"/>
      <c r="AP383" s="34"/>
      <c r="AQ383" s="34"/>
      <c r="AR383" s="34"/>
      <c r="AS383" s="34"/>
      <c r="AT383" s="34"/>
      <c r="AU383" s="26"/>
      <c r="AV383" s="26"/>
    </row>
    <row r="384" spans="3:48" ht="15" customHeight="1" x14ac:dyDescent="0.55000000000000004">
      <c r="C384" s="343"/>
      <c r="D384" s="343"/>
      <c r="E384" s="343"/>
      <c r="F384" s="343"/>
      <c r="G384" s="343"/>
      <c r="H384" s="343"/>
      <c r="I384" s="343"/>
      <c r="J384" s="343"/>
      <c r="K384" s="343"/>
      <c r="L384" s="343"/>
      <c r="M384" s="343"/>
      <c r="N384" s="343"/>
      <c r="O384" s="343"/>
      <c r="P384" s="343"/>
      <c r="Q384" s="343"/>
      <c r="R384" s="343"/>
      <c r="S384" s="343"/>
      <c r="T384" s="343"/>
      <c r="U384" s="343"/>
      <c r="V384" s="343"/>
      <c r="W384" s="343"/>
      <c r="X384" s="343"/>
      <c r="Y384" s="343"/>
      <c r="Z384" s="343"/>
      <c r="AA384" s="343"/>
      <c r="AB384" s="343"/>
      <c r="AC384" s="343"/>
      <c r="AD384" s="343"/>
      <c r="AE384" s="343"/>
      <c r="AF384" s="343"/>
      <c r="AG384" s="343"/>
      <c r="AI384" s="34"/>
      <c r="AJ384" s="34"/>
      <c r="AK384" s="34"/>
      <c r="AL384" s="34"/>
      <c r="AM384" s="34"/>
      <c r="AN384" s="34"/>
      <c r="AO384" s="34"/>
      <c r="AP384" s="34"/>
      <c r="AQ384" s="34"/>
      <c r="AR384" s="34"/>
      <c r="AS384" s="34"/>
      <c r="AT384" s="34"/>
      <c r="AU384" s="26"/>
      <c r="AV384" s="26"/>
    </row>
    <row r="385" spans="3:48" ht="15" customHeight="1" x14ac:dyDescent="0.55000000000000004">
      <c r="C385" s="343"/>
      <c r="D385" s="343"/>
      <c r="E385" s="343"/>
      <c r="F385" s="343"/>
      <c r="G385" s="343"/>
      <c r="H385" s="343"/>
      <c r="I385" s="343"/>
      <c r="J385" s="343"/>
      <c r="K385" s="343"/>
      <c r="L385" s="343"/>
      <c r="M385" s="343"/>
      <c r="N385" s="343"/>
      <c r="O385" s="343"/>
      <c r="P385" s="343"/>
      <c r="Q385" s="343"/>
      <c r="R385" s="343"/>
      <c r="S385" s="343"/>
      <c r="T385" s="343"/>
      <c r="U385" s="343"/>
      <c r="V385" s="343"/>
      <c r="W385" s="343"/>
      <c r="X385" s="343"/>
      <c r="Y385" s="343"/>
      <c r="Z385" s="343"/>
      <c r="AA385" s="343"/>
      <c r="AB385" s="343"/>
      <c r="AC385" s="343"/>
      <c r="AD385" s="343"/>
      <c r="AE385" s="343"/>
      <c r="AF385" s="343"/>
      <c r="AG385" s="343"/>
      <c r="AI385" s="34"/>
      <c r="AJ385" s="34"/>
      <c r="AK385" s="34"/>
      <c r="AL385" s="34"/>
      <c r="AM385" s="34"/>
      <c r="AN385" s="34"/>
      <c r="AO385" s="34"/>
      <c r="AP385" s="34"/>
      <c r="AQ385" s="34"/>
      <c r="AR385" s="34"/>
      <c r="AS385" s="34"/>
      <c r="AT385" s="34"/>
      <c r="AU385" s="26"/>
      <c r="AV385" s="26"/>
    </row>
    <row r="386" spans="3:48" ht="15" customHeight="1" x14ac:dyDescent="0.55000000000000004">
      <c r="C386" s="343"/>
      <c r="D386" s="343"/>
      <c r="E386" s="343"/>
      <c r="F386" s="343"/>
      <c r="G386" s="343"/>
      <c r="H386" s="343"/>
      <c r="I386" s="343"/>
      <c r="J386" s="343"/>
      <c r="K386" s="343"/>
      <c r="L386" s="343"/>
      <c r="M386" s="343"/>
      <c r="N386" s="343"/>
      <c r="O386" s="343"/>
      <c r="P386" s="343"/>
      <c r="Q386" s="343"/>
      <c r="R386" s="343"/>
      <c r="S386" s="343"/>
      <c r="T386" s="343"/>
      <c r="U386" s="343"/>
      <c r="V386" s="343"/>
      <c r="W386" s="343"/>
      <c r="X386" s="343"/>
      <c r="Y386" s="343"/>
      <c r="Z386" s="343"/>
      <c r="AA386" s="343"/>
      <c r="AB386" s="343"/>
      <c r="AC386" s="343"/>
      <c r="AD386" s="343"/>
      <c r="AE386" s="343"/>
      <c r="AF386" s="343"/>
      <c r="AG386" s="343"/>
      <c r="AI386" s="34"/>
      <c r="AJ386" s="34"/>
      <c r="AK386" s="34"/>
      <c r="AL386" s="34"/>
      <c r="AM386" s="34"/>
      <c r="AN386" s="34"/>
      <c r="AO386" s="34"/>
      <c r="AP386" s="34"/>
      <c r="AQ386" s="34"/>
      <c r="AR386" s="34"/>
      <c r="AS386" s="34"/>
      <c r="AT386" s="34"/>
      <c r="AU386" s="26"/>
      <c r="AV386" s="26"/>
    </row>
    <row r="387" spans="3:48" ht="15" customHeight="1" x14ac:dyDescent="0.55000000000000004">
      <c r="C387" s="343"/>
      <c r="D387" s="343"/>
      <c r="E387" s="343"/>
      <c r="F387" s="343"/>
      <c r="G387" s="343"/>
      <c r="H387" s="343"/>
      <c r="I387" s="343"/>
      <c r="J387" s="343"/>
      <c r="K387" s="343"/>
      <c r="L387" s="343"/>
      <c r="M387" s="343"/>
      <c r="N387" s="343"/>
      <c r="O387" s="343"/>
      <c r="P387" s="343"/>
      <c r="Q387" s="343"/>
      <c r="R387" s="343"/>
      <c r="S387" s="343"/>
      <c r="T387" s="343"/>
      <c r="U387" s="343"/>
      <c r="V387" s="343"/>
      <c r="W387" s="343"/>
      <c r="X387" s="343"/>
      <c r="Y387" s="343"/>
      <c r="Z387" s="343"/>
      <c r="AA387" s="343"/>
      <c r="AB387" s="343"/>
      <c r="AC387" s="343"/>
      <c r="AD387" s="343"/>
      <c r="AE387" s="343"/>
      <c r="AF387" s="343"/>
      <c r="AG387" s="343"/>
      <c r="AI387" s="34"/>
      <c r="AJ387" s="34"/>
      <c r="AK387" s="34"/>
      <c r="AL387" s="34"/>
      <c r="AM387" s="34"/>
      <c r="AN387" s="34"/>
      <c r="AO387" s="34"/>
      <c r="AP387" s="34"/>
      <c r="AQ387" s="34"/>
      <c r="AR387" s="34"/>
      <c r="AS387" s="34"/>
      <c r="AT387" s="34"/>
      <c r="AU387" s="26"/>
      <c r="AV387" s="26"/>
    </row>
    <row r="388" spans="3:48" ht="15" customHeight="1" x14ac:dyDescent="0.55000000000000004">
      <c r="C388" s="343"/>
      <c r="D388" s="343"/>
      <c r="E388" s="343"/>
      <c r="F388" s="343"/>
      <c r="G388" s="343"/>
      <c r="H388" s="343"/>
      <c r="I388" s="343"/>
      <c r="J388" s="343"/>
      <c r="K388" s="343"/>
      <c r="L388" s="343"/>
      <c r="M388" s="343"/>
      <c r="N388" s="343"/>
      <c r="O388" s="343"/>
      <c r="P388" s="343"/>
      <c r="Q388" s="343"/>
      <c r="R388" s="343"/>
      <c r="S388" s="343"/>
      <c r="T388" s="343"/>
      <c r="U388" s="343"/>
      <c r="V388" s="343"/>
      <c r="W388" s="343"/>
      <c r="X388" s="343"/>
      <c r="Y388" s="343"/>
      <c r="Z388" s="343"/>
      <c r="AA388" s="343"/>
      <c r="AB388" s="343"/>
      <c r="AC388" s="343"/>
      <c r="AD388" s="343"/>
      <c r="AE388" s="343"/>
      <c r="AF388" s="343"/>
      <c r="AG388" s="343"/>
      <c r="AI388" s="34"/>
      <c r="AJ388" s="34"/>
      <c r="AK388" s="34"/>
      <c r="AL388" s="34"/>
      <c r="AM388" s="34"/>
      <c r="AN388" s="34"/>
      <c r="AO388" s="34"/>
      <c r="AP388" s="34"/>
      <c r="AQ388" s="34"/>
      <c r="AR388" s="34"/>
      <c r="AS388" s="34"/>
      <c r="AT388" s="34"/>
      <c r="AU388" s="26"/>
      <c r="AV388" s="26"/>
    </row>
    <row r="389" spans="3:48" ht="15" customHeight="1" x14ac:dyDescent="0.55000000000000004">
      <c r="C389" s="343"/>
      <c r="D389" s="343"/>
      <c r="E389" s="343"/>
      <c r="F389" s="343"/>
      <c r="G389" s="343"/>
      <c r="H389" s="343"/>
      <c r="I389" s="343"/>
      <c r="J389" s="343"/>
      <c r="K389" s="343"/>
      <c r="L389" s="343"/>
      <c r="M389" s="343"/>
      <c r="N389" s="343"/>
      <c r="O389" s="343"/>
      <c r="P389" s="343"/>
      <c r="Q389" s="343"/>
      <c r="R389" s="343"/>
      <c r="S389" s="343"/>
      <c r="T389" s="343"/>
      <c r="U389" s="343"/>
      <c r="V389" s="343"/>
      <c r="W389" s="343"/>
      <c r="X389" s="343"/>
      <c r="Y389" s="343"/>
      <c r="Z389" s="343"/>
      <c r="AA389" s="343"/>
      <c r="AB389" s="343"/>
      <c r="AC389" s="343"/>
      <c r="AD389" s="343"/>
      <c r="AE389" s="343"/>
      <c r="AF389" s="343"/>
      <c r="AG389" s="343"/>
      <c r="AI389" s="34"/>
      <c r="AJ389" s="34"/>
      <c r="AK389" s="34"/>
      <c r="AL389" s="34"/>
      <c r="AM389" s="34"/>
      <c r="AN389" s="34"/>
      <c r="AO389" s="34"/>
      <c r="AP389" s="34"/>
      <c r="AQ389" s="34"/>
      <c r="AR389" s="34"/>
      <c r="AS389" s="34"/>
      <c r="AT389" s="34"/>
      <c r="AU389" s="26"/>
      <c r="AV389" s="26"/>
    </row>
    <row r="390" spans="3:48" ht="15" customHeight="1" x14ac:dyDescent="0.55000000000000004">
      <c r="C390" s="343"/>
      <c r="D390" s="343"/>
      <c r="E390" s="343"/>
      <c r="F390" s="343"/>
      <c r="G390" s="343"/>
      <c r="H390" s="343"/>
      <c r="I390" s="343"/>
      <c r="J390" s="343"/>
      <c r="K390" s="343"/>
      <c r="L390" s="343"/>
      <c r="M390" s="343"/>
      <c r="N390" s="343"/>
      <c r="O390" s="343"/>
      <c r="P390" s="343"/>
      <c r="Q390" s="343"/>
      <c r="R390" s="343"/>
      <c r="S390" s="343"/>
      <c r="T390" s="343"/>
      <c r="U390" s="343"/>
      <c r="V390" s="343"/>
      <c r="W390" s="343"/>
      <c r="X390" s="343"/>
      <c r="Y390" s="343"/>
      <c r="Z390" s="343"/>
      <c r="AA390" s="343"/>
      <c r="AB390" s="343"/>
      <c r="AC390" s="343"/>
      <c r="AD390" s="343"/>
      <c r="AE390" s="343"/>
      <c r="AF390" s="343"/>
      <c r="AG390" s="343"/>
      <c r="AI390" s="34"/>
      <c r="AJ390" s="34"/>
      <c r="AK390" s="34"/>
      <c r="AL390" s="34"/>
      <c r="AM390" s="34"/>
      <c r="AN390" s="34"/>
      <c r="AO390" s="34"/>
      <c r="AP390" s="34"/>
      <c r="AQ390" s="34"/>
      <c r="AR390" s="34"/>
      <c r="AS390" s="34"/>
      <c r="AT390" s="34"/>
      <c r="AU390" s="26"/>
      <c r="AV390" s="26"/>
    </row>
    <row r="391" spans="3:48" ht="15" customHeight="1" x14ac:dyDescent="0.55000000000000004">
      <c r="C391" s="343"/>
      <c r="D391" s="343"/>
      <c r="E391" s="343"/>
      <c r="F391" s="343"/>
      <c r="G391" s="343"/>
      <c r="H391" s="343"/>
      <c r="I391" s="343"/>
      <c r="J391" s="343"/>
      <c r="K391" s="343"/>
      <c r="L391" s="343"/>
      <c r="M391" s="343"/>
      <c r="N391" s="343"/>
      <c r="O391" s="343"/>
      <c r="P391" s="343"/>
      <c r="Q391" s="343"/>
      <c r="R391" s="343"/>
      <c r="S391" s="343"/>
      <c r="T391" s="343"/>
      <c r="U391" s="343"/>
      <c r="V391" s="343"/>
      <c r="W391" s="343"/>
      <c r="X391" s="343"/>
      <c r="Y391" s="343"/>
      <c r="Z391" s="343"/>
      <c r="AA391" s="343"/>
      <c r="AB391" s="343"/>
      <c r="AC391" s="343"/>
      <c r="AD391" s="343"/>
      <c r="AE391" s="343"/>
      <c r="AF391" s="343"/>
      <c r="AG391" s="343"/>
      <c r="AI391" s="34"/>
      <c r="AJ391" s="34"/>
      <c r="AK391" s="34"/>
      <c r="AL391" s="34"/>
      <c r="AM391" s="34"/>
      <c r="AN391" s="34"/>
      <c r="AO391" s="34"/>
      <c r="AP391" s="34"/>
      <c r="AQ391" s="34"/>
      <c r="AR391" s="34"/>
      <c r="AS391" s="34"/>
      <c r="AT391" s="34"/>
      <c r="AU391" s="26"/>
      <c r="AV391" s="26"/>
    </row>
    <row r="392" spans="3:48" ht="15" customHeight="1" x14ac:dyDescent="0.55000000000000004">
      <c r="C392" s="343"/>
      <c r="D392" s="343"/>
      <c r="E392" s="343"/>
      <c r="F392" s="343"/>
      <c r="G392" s="343"/>
      <c r="H392" s="343"/>
      <c r="I392" s="343"/>
      <c r="J392" s="343"/>
      <c r="K392" s="343"/>
      <c r="L392" s="343"/>
      <c r="M392" s="343"/>
      <c r="N392" s="343"/>
      <c r="O392" s="343"/>
      <c r="P392" s="343"/>
      <c r="Q392" s="343"/>
      <c r="R392" s="343"/>
      <c r="S392" s="343"/>
      <c r="T392" s="343"/>
      <c r="U392" s="343"/>
      <c r="V392" s="343"/>
      <c r="W392" s="343"/>
      <c r="X392" s="343"/>
      <c r="Y392" s="343"/>
      <c r="Z392" s="343"/>
      <c r="AA392" s="343"/>
      <c r="AB392" s="343"/>
      <c r="AC392" s="343"/>
      <c r="AD392" s="343"/>
      <c r="AE392" s="343"/>
      <c r="AF392" s="343"/>
      <c r="AG392" s="343"/>
      <c r="AI392" s="34"/>
      <c r="AJ392" s="34"/>
      <c r="AK392" s="34"/>
      <c r="AL392" s="34"/>
      <c r="AM392" s="34"/>
      <c r="AN392" s="34"/>
      <c r="AO392" s="34"/>
      <c r="AP392" s="34"/>
      <c r="AQ392" s="34"/>
      <c r="AR392" s="34"/>
      <c r="AS392" s="34"/>
      <c r="AT392" s="34"/>
      <c r="AU392" s="26"/>
      <c r="AV392" s="26"/>
    </row>
    <row r="393" spans="3:48" ht="15" customHeight="1" x14ac:dyDescent="0.55000000000000004">
      <c r="C393" s="343"/>
      <c r="D393" s="343"/>
      <c r="E393" s="343"/>
      <c r="F393" s="343"/>
      <c r="G393" s="343"/>
      <c r="H393" s="343"/>
      <c r="I393" s="343"/>
      <c r="J393" s="343"/>
      <c r="K393" s="343"/>
      <c r="L393" s="343"/>
      <c r="M393" s="343"/>
      <c r="N393" s="343"/>
      <c r="O393" s="343"/>
      <c r="P393" s="343"/>
      <c r="Q393" s="343"/>
      <c r="R393" s="343"/>
      <c r="S393" s="343"/>
      <c r="T393" s="343"/>
      <c r="U393" s="343"/>
      <c r="V393" s="343"/>
      <c r="W393" s="343"/>
      <c r="X393" s="343"/>
      <c r="Y393" s="343"/>
      <c r="Z393" s="343"/>
      <c r="AA393" s="343"/>
      <c r="AB393" s="343"/>
      <c r="AC393" s="343"/>
      <c r="AD393" s="343"/>
      <c r="AE393" s="343"/>
      <c r="AF393" s="343"/>
      <c r="AG393" s="343"/>
      <c r="AI393" s="34"/>
      <c r="AJ393" s="34"/>
      <c r="AK393" s="34"/>
      <c r="AL393" s="34"/>
      <c r="AM393" s="34"/>
      <c r="AN393" s="34"/>
      <c r="AO393" s="34"/>
      <c r="AP393" s="34"/>
      <c r="AQ393" s="34"/>
      <c r="AR393" s="34"/>
      <c r="AS393" s="34"/>
      <c r="AT393" s="34"/>
      <c r="AU393" s="26"/>
      <c r="AV393" s="26"/>
    </row>
    <row r="394" spans="3:48" ht="15" customHeight="1" x14ac:dyDescent="0.55000000000000004">
      <c r="C394" s="343"/>
      <c r="D394" s="343"/>
      <c r="E394" s="343"/>
      <c r="F394" s="343"/>
      <c r="G394" s="343"/>
      <c r="H394" s="343"/>
      <c r="I394" s="343"/>
      <c r="J394" s="343"/>
      <c r="K394" s="343"/>
      <c r="L394" s="343"/>
      <c r="M394" s="343"/>
      <c r="N394" s="343"/>
      <c r="O394" s="343"/>
      <c r="P394" s="343"/>
      <c r="Q394" s="343"/>
      <c r="R394" s="343"/>
      <c r="S394" s="343"/>
      <c r="T394" s="343"/>
      <c r="U394" s="343"/>
      <c r="V394" s="343"/>
      <c r="W394" s="343"/>
      <c r="X394" s="343"/>
      <c r="Y394" s="343"/>
      <c r="Z394" s="343"/>
      <c r="AA394" s="343"/>
      <c r="AB394" s="343"/>
      <c r="AC394" s="343"/>
      <c r="AD394" s="343"/>
      <c r="AE394" s="343"/>
      <c r="AF394" s="343"/>
      <c r="AG394" s="343"/>
      <c r="AI394" s="34"/>
      <c r="AJ394" s="34"/>
      <c r="AK394" s="34"/>
      <c r="AL394" s="34"/>
      <c r="AM394" s="34"/>
      <c r="AN394" s="34"/>
      <c r="AO394" s="34"/>
      <c r="AP394" s="34"/>
      <c r="AQ394" s="34"/>
      <c r="AR394" s="34"/>
      <c r="AS394" s="34"/>
      <c r="AT394" s="34"/>
      <c r="AU394" s="26"/>
      <c r="AV394" s="26"/>
    </row>
    <row r="395" spans="3:48" ht="15" customHeight="1" x14ac:dyDescent="0.55000000000000004">
      <c r="C395" s="343"/>
      <c r="D395" s="343"/>
      <c r="E395" s="343"/>
      <c r="F395" s="343"/>
      <c r="G395" s="343"/>
      <c r="H395" s="343"/>
      <c r="I395" s="343"/>
      <c r="J395" s="343"/>
      <c r="K395" s="343"/>
      <c r="L395" s="343"/>
      <c r="M395" s="343"/>
      <c r="N395" s="343"/>
      <c r="O395" s="343"/>
      <c r="P395" s="343"/>
      <c r="Q395" s="343"/>
      <c r="R395" s="343"/>
      <c r="S395" s="343"/>
      <c r="T395" s="343"/>
      <c r="U395" s="343"/>
      <c r="V395" s="343"/>
      <c r="W395" s="343"/>
      <c r="X395" s="343"/>
      <c r="Y395" s="343"/>
      <c r="Z395" s="343"/>
      <c r="AA395" s="343"/>
      <c r="AB395" s="343"/>
      <c r="AC395" s="343"/>
      <c r="AD395" s="343"/>
      <c r="AE395" s="343"/>
      <c r="AF395" s="343"/>
      <c r="AG395" s="343"/>
      <c r="AI395" s="34"/>
      <c r="AJ395" s="34"/>
      <c r="AK395" s="34"/>
      <c r="AL395" s="34"/>
      <c r="AM395" s="34"/>
      <c r="AN395" s="34"/>
      <c r="AO395" s="34"/>
      <c r="AP395" s="34"/>
      <c r="AQ395" s="34"/>
      <c r="AR395" s="34"/>
      <c r="AS395" s="34"/>
      <c r="AT395" s="34"/>
      <c r="AU395" s="26"/>
      <c r="AV395" s="26"/>
    </row>
    <row r="396" spans="3:48" ht="15" customHeight="1" x14ac:dyDescent="0.55000000000000004">
      <c r="C396" s="343"/>
      <c r="D396" s="343"/>
      <c r="E396" s="343"/>
      <c r="F396" s="343"/>
      <c r="G396" s="343"/>
      <c r="H396" s="343"/>
      <c r="I396" s="343"/>
      <c r="J396" s="343"/>
      <c r="K396" s="343"/>
      <c r="L396" s="343"/>
      <c r="M396" s="343"/>
      <c r="N396" s="343"/>
      <c r="O396" s="343"/>
      <c r="P396" s="343"/>
      <c r="Q396" s="343"/>
      <c r="R396" s="343"/>
      <c r="S396" s="343"/>
      <c r="T396" s="343"/>
      <c r="U396" s="343"/>
      <c r="V396" s="343"/>
      <c r="W396" s="343"/>
      <c r="X396" s="343"/>
      <c r="Y396" s="343"/>
      <c r="Z396" s="343"/>
      <c r="AA396" s="343"/>
      <c r="AB396" s="343"/>
      <c r="AC396" s="343"/>
      <c r="AD396" s="343"/>
      <c r="AE396" s="343"/>
      <c r="AF396" s="343"/>
      <c r="AG396" s="343"/>
      <c r="AI396" s="34"/>
      <c r="AJ396" s="34"/>
      <c r="AK396" s="34"/>
      <c r="AL396" s="34"/>
      <c r="AM396" s="34"/>
      <c r="AN396" s="34"/>
      <c r="AO396" s="34"/>
      <c r="AP396" s="34"/>
      <c r="AQ396" s="34"/>
      <c r="AR396" s="34"/>
      <c r="AS396" s="34"/>
      <c r="AT396" s="34"/>
      <c r="AU396" s="26"/>
      <c r="AV396" s="26"/>
    </row>
    <row r="397" spans="3:48" ht="15" customHeight="1" x14ac:dyDescent="0.55000000000000004">
      <c r="C397" s="343"/>
      <c r="D397" s="343"/>
      <c r="E397" s="343"/>
      <c r="F397" s="343"/>
      <c r="G397" s="343"/>
      <c r="H397" s="343"/>
      <c r="I397" s="343"/>
      <c r="J397" s="343"/>
      <c r="K397" s="343"/>
      <c r="L397" s="343"/>
      <c r="M397" s="343"/>
      <c r="N397" s="343"/>
      <c r="O397" s="343"/>
      <c r="P397" s="343"/>
      <c r="Q397" s="343"/>
      <c r="R397" s="343"/>
      <c r="S397" s="343"/>
      <c r="T397" s="343"/>
      <c r="U397" s="343"/>
      <c r="V397" s="343"/>
      <c r="W397" s="343"/>
      <c r="X397" s="343"/>
      <c r="Y397" s="343"/>
      <c r="Z397" s="343"/>
      <c r="AA397" s="343"/>
      <c r="AB397" s="343"/>
      <c r="AC397" s="343"/>
      <c r="AD397" s="343"/>
      <c r="AE397" s="343"/>
      <c r="AF397" s="343"/>
      <c r="AG397" s="343"/>
      <c r="AI397" s="34"/>
      <c r="AJ397" s="34"/>
      <c r="AK397" s="34"/>
      <c r="AL397" s="34"/>
      <c r="AM397" s="34"/>
      <c r="AN397" s="34"/>
      <c r="AO397" s="34"/>
      <c r="AP397" s="34"/>
      <c r="AQ397" s="34"/>
      <c r="AR397" s="34"/>
      <c r="AS397" s="34"/>
      <c r="AT397" s="34"/>
      <c r="AU397" s="26"/>
      <c r="AV397" s="26"/>
    </row>
    <row r="398" spans="3:48" ht="15" customHeight="1" x14ac:dyDescent="0.55000000000000004">
      <c r="C398" s="343"/>
      <c r="D398" s="343"/>
      <c r="E398" s="343"/>
      <c r="F398" s="343"/>
      <c r="G398" s="343"/>
      <c r="H398" s="343"/>
      <c r="I398" s="343"/>
      <c r="J398" s="343"/>
      <c r="K398" s="343"/>
      <c r="L398" s="343"/>
      <c r="M398" s="343"/>
      <c r="N398" s="343"/>
      <c r="O398" s="343"/>
      <c r="P398" s="343"/>
      <c r="Q398" s="343"/>
      <c r="R398" s="343"/>
      <c r="S398" s="343"/>
      <c r="T398" s="343"/>
      <c r="U398" s="343"/>
      <c r="V398" s="343"/>
      <c r="W398" s="343"/>
      <c r="X398" s="343"/>
      <c r="Y398" s="343"/>
      <c r="Z398" s="343"/>
      <c r="AA398" s="343"/>
      <c r="AB398" s="343"/>
      <c r="AC398" s="343"/>
      <c r="AD398" s="343"/>
      <c r="AE398" s="343"/>
      <c r="AF398" s="343"/>
      <c r="AG398" s="343"/>
      <c r="AI398" s="34"/>
      <c r="AJ398" s="34"/>
      <c r="AK398" s="34"/>
      <c r="AL398" s="34"/>
      <c r="AM398" s="34"/>
      <c r="AN398" s="34"/>
      <c r="AO398" s="34"/>
      <c r="AP398" s="34"/>
      <c r="AQ398" s="34"/>
      <c r="AR398" s="34"/>
      <c r="AS398" s="34"/>
      <c r="AT398" s="34"/>
      <c r="AU398" s="26"/>
      <c r="AV398" s="26"/>
    </row>
    <row r="399" spans="3:48" ht="109.5" customHeight="1" x14ac:dyDescent="0.55000000000000004">
      <c r="C399" s="343"/>
      <c r="D399" s="343"/>
      <c r="E399" s="343"/>
      <c r="F399" s="343"/>
      <c r="G399" s="343"/>
      <c r="H399" s="343"/>
      <c r="I399" s="343"/>
      <c r="J399" s="343"/>
      <c r="K399" s="343"/>
      <c r="L399" s="343"/>
      <c r="M399" s="343"/>
      <c r="N399" s="343"/>
      <c r="O399" s="343"/>
      <c r="P399" s="343"/>
      <c r="Q399" s="343"/>
      <c r="R399" s="343"/>
      <c r="S399" s="343"/>
      <c r="T399" s="343"/>
      <c r="U399" s="343"/>
      <c r="V399" s="343"/>
      <c r="W399" s="343"/>
      <c r="X399" s="343"/>
      <c r="Y399" s="343"/>
      <c r="Z399" s="343"/>
      <c r="AA399" s="343"/>
      <c r="AB399" s="343"/>
      <c r="AC399" s="343"/>
      <c r="AD399" s="343"/>
      <c r="AE399" s="343"/>
      <c r="AF399" s="343"/>
      <c r="AG399" s="343"/>
      <c r="AI399" s="34"/>
      <c r="AJ399" s="34"/>
      <c r="AK399" s="34"/>
      <c r="AL399" s="34"/>
      <c r="AM399" s="34"/>
      <c r="AN399" s="34"/>
      <c r="AO399" s="34"/>
      <c r="AP399" s="34"/>
      <c r="AQ399" s="34"/>
      <c r="AR399" s="34"/>
      <c r="AS399" s="34"/>
      <c r="AT399" s="34"/>
      <c r="AU399" s="26"/>
      <c r="AV399" s="26"/>
    </row>
    <row r="400" spans="3:48" ht="15" customHeight="1" x14ac:dyDescent="0.55000000000000004">
      <c r="C400" s="34"/>
      <c r="D400" s="34"/>
      <c r="E400" s="34"/>
      <c r="F400" s="58"/>
      <c r="G400" s="34"/>
      <c r="H400" s="34"/>
      <c r="I400" s="34"/>
      <c r="J400" s="34"/>
      <c r="K400" s="34"/>
      <c r="L400" s="34"/>
      <c r="M400" s="34"/>
      <c r="T400" s="196" t="str">
        <f>$H$26&amp;IF($H$28&lt;&gt;""," "&amp;$H$28,"")&amp;" "&amp;$H$24</f>
        <v xml:space="preserve"> </v>
      </c>
      <c r="U400" s="196"/>
      <c r="V400" s="196"/>
      <c r="W400" s="196"/>
      <c r="X400" s="196"/>
      <c r="Y400" s="196"/>
      <c r="Z400" s="196"/>
      <c r="AA400" s="196"/>
      <c r="AB400" s="196"/>
      <c r="AC400" s="196"/>
      <c r="AD400" s="196"/>
      <c r="AE400" s="196"/>
      <c r="AF400" s="196"/>
      <c r="AG400" s="196"/>
      <c r="AI400" s="34"/>
      <c r="AJ400" s="34"/>
      <c r="AK400" s="34"/>
      <c r="AL400" s="34"/>
      <c r="AM400" s="34"/>
      <c r="AN400" s="34"/>
      <c r="AO400" s="34"/>
      <c r="AP400" s="34"/>
      <c r="AQ400" s="34"/>
      <c r="AR400" s="34"/>
      <c r="AS400" s="34"/>
      <c r="AT400" s="34"/>
      <c r="AU400" s="26"/>
      <c r="AV400" s="26"/>
    </row>
    <row r="401" spans="2:48" ht="15" customHeight="1" x14ac:dyDescent="0.55000000000000004">
      <c r="C401" s="34"/>
      <c r="D401" s="34"/>
      <c r="E401" s="34"/>
      <c r="F401" s="58"/>
      <c r="G401" s="34"/>
      <c r="H401" s="34"/>
      <c r="I401" s="34"/>
      <c r="J401" s="34"/>
      <c r="K401" s="34"/>
      <c r="L401" s="34"/>
      <c r="M401" s="34"/>
      <c r="N401" s="33" t="s">
        <v>17</v>
      </c>
      <c r="O401" s="33"/>
      <c r="P401" s="33"/>
      <c r="Q401" s="33"/>
      <c r="R401" s="33"/>
      <c r="S401" s="33"/>
      <c r="T401" s="197"/>
      <c r="U401" s="197"/>
      <c r="V401" s="197"/>
      <c r="W401" s="197"/>
      <c r="X401" s="197"/>
      <c r="Y401" s="197"/>
      <c r="Z401" s="197"/>
      <c r="AA401" s="197"/>
      <c r="AB401" s="197"/>
      <c r="AC401" s="197"/>
      <c r="AD401" s="197"/>
      <c r="AE401" s="197"/>
      <c r="AF401" s="197"/>
      <c r="AG401" s="197"/>
      <c r="AI401" s="34"/>
      <c r="AJ401" s="34"/>
      <c r="AK401" s="34"/>
      <c r="AL401" s="34"/>
      <c r="AM401" s="34"/>
      <c r="AN401" s="34"/>
      <c r="AO401" s="34"/>
      <c r="AP401" s="34"/>
      <c r="AQ401" s="34"/>
      <c r="AR401" s="34"/>
      <c r="AS401" s="34"/>
      <c r="AT401" s="34"/>
      <c r="AU401" s="26"/>
      <c r="AV401" s="26"/>
    </row>
    <row r="402" spans="2:48" ht="15" customHeight="1" x14ac:dyDescent="0.25">
      <c r="C402" s="26"/>
      <c r="D402" s="26"/>
      <c r="E402" s="26"/>
      <c r="F402" s="57"/>
      <c r="G402" s="26"/>
      <c r="H402" s="26"/>
      <c r="I402" s="26"/>
      <c r="J402" s="26"/>
      <c r="K402" s="26"/>
      <c r="L402" s="26"/>
      <c r="M402" s="26"/>
      <c r="T402" s="29"/>
      <c r="U402" s="29"/>
      <c r="V402" s="29"/>
      <c r="W402" s="29"/>
      <c r="X402" s="29"/>
      <c r="Y402" s="29"/>
      <c r="Z402" s="29"/>
      <c r="AA402" s="29"/>
      <c r="AB402" s="29"/>
      <c r="AC402" s="29"/>
      <c r="AD402" s="29"/>
      <c r="AE402" s="29"/>
      <c r="AF402" s="29"/>
      <c r="AG402" s="29"/>
      <c r="AK402" s="26"/>
      <c r="AL402" s="26"/>
      <c r="AM402" s="26"/>
      <c r="AN402" s="26"/>
      <c r="AO402" s="26"/>
      <c r="AP402" s="26"/>
      <c r="AQ402" s="26"/>
      <c r="AR402" s="26"/>
      <c r="AS402" s="26"/>
      <c r="AT402" s="26"/>
      <c r="AU402" s="26"/>
      <c r="AV402" s="26"/>
    </row>
    <row r="403" spans="2:48" ht="15" customHeight="1" x14ac:dyDescent="0.25">
      <c r="C403" s="26"/>
      <c r="D403" s="26"/>
      <c r="E403" s="26"/>
      <c r="F403" s="57"/>
      <c r="G403" s="26"/>
      <c r="H403" s="26"/>
      <c r="I403" s="26"/>
      <c r="J403" s="26"/>
      <c r="K403" s="26"/>
      <c r="L403" s="26"/>
      <c r="M403" s="26"/>
      <c r="N403" s="33" t="s">
        <v>180</v>
      </c>
      <c r="O403" s="33"/>
      <c r="P403" s="33"/>
      <c r="Q403" s="33"/>
      <c r="R403" s="33"/>
      <c r="S403" s="33"/>
      <c r="T403" s="32"/>
      <c r="U403" s="32"/>
      <c r="V403" s="32"/>
      <c r="W403" s="32"/>
      <c r="X403" s="32"/>
      <c r="Y403" s="32"/>
      <c r="Z403" s="32"/>
      <c r="AA403" s="32"/>
      <c r="AB403" s="32"/>
      <c r="AC403" s="32"/>
      <c r="AD403" s="32"/>
      <c r="AE403" s="32"/>
      <c r="AF403" s="32"/>
      <c r="AG403" s="32"/>
    </row>
    <row r="404" spans="2:48" ht="15" customHeight="1" x14ac:dyDescent="0.3">
      <c r="C404" s="208"/>
      <c r="D404" s="208"/>
      <c r="E404" s="208"/>
      <c r="F404" s="208"/>
      <c r="G404" s="208"/>
      <c r="H404" s="208"/>
      <c r="I404" s="208"/>
      <c r="J404" s="208"/>
      <c r="K404" s="208"/>
      <c r="L404" s="76"/>
      <c r="N404" s="303" t="s">
        <v>182</v>
      </c>
      <c r="O404" s="304"/>
      <c r="P404" s="304"/>
      <c r="Q404" s="304"/>
      <c r="R404" s="304"/>
      <c r="S404" s="304"/>
      <c r="T404" s="304"/>
      <c r="U404" s="304"/>
      <c r="V404" s="304"/>
      <c r="W404" s="304"/>
      <c r="X404" s="304"/>
      <c r="Y404" s="304"/>
      <c r="Z404" s="304"/>
      <c r="AA404" s="304"/>
      <c r="AB404" s="304"/>
      <c r="AC404" s="304"/>
      <c r="AD404" s="304"/>
      <c r="AE404" s="304"/>
      <c r="AF404" s="304"/>
      <c r="AG404" s="304"/>
    </row>
    <row r="405" spans="2:48" ht="15" customHeight="1" x14ac:dyDescent="0.3">
      <c r="C405" s="208"/>
      <c r="D405" s="208"/>
      <c r="E405" s="208"/>
      <c r="F405" s="208"/>
      <c r="G405" s="208"/>
      <c r="H405" s="208"/>
      <c r="I405" s="208"/>
      <c r="J405" s="208"/>
      <c r="K405" s="208"/>
      <c r="L405" s="76"/>
      <c r="N405" s="305"/>
      <c r="O405" s="305"/>
      <c r="P405" s="305"/>
      <c r="Q405" s="305"/>
      <c r="R405" s="305"/>
      <c r="S405" s="305"/>
      <c r="T405" s="305"/>
      <c r="U405" s="305"/>
      <c r="V405" s="305"/>
      <c r="W405" s="305"/>
      <c r="X405" s="305"/>
      <c r="Y405" s="305"/>
      <c r="Z405" s="305"/>
      <c r="AA405" s="305"/>
      <c r="AB405" s="305"/>
      <c r="AC405" s="305"/>
      <c r="AD405" s="305"/>
      <c r="AE405" s="305"/>
      <c r="AF405" s="305"/>
      <c r="AG405" s="305"/>
    </row>
    <row r="407" spans="2:48" ht="15" customHeight="1" x14ac:dyDescent="0.55000000000000004">
      <c r="B407" s="143" t="s">
        <v>165</v>
      </c>
      <c r="C407" s="143"/>
      <c r="D407" s="143"/>
      <c r="E407" s="143"/>
      <c r="F407" s="143"/>
      <c r="G407" s="143"/>
      <c r="H407" s="143"/>
      <c r="I407" s="143"/>
      <c r="J407" s="143"/>
      <c r="K407" s="143"/>
      <c r="L407" s="143"/>
      <c r="M407" s="143"/>
      <c r="N407" s="143"/>
      <c r="O407" s="143"/>
      <c r="P407" s="143"/>
      <c r="Q407" s="143"/>
      <c r="R407" s="143"/>
      <c r="S407" s="143"/>
      <c r="T407" s="143"/>
      <c r="U407" s="143"/>
      <c r="V407" s="143"/>
      <c r="W407" s="143"/>
      <c r="X407" s="143"/>
      <c r="Y407" s="143"/>
      <c r="Z407" s="143"/>
      <c r="AA407" s="143"/>
      <c r="AB407" s="143"/>
      <c r="AC407" s="143"/>
      <c r="AD407" s="143"/>
      <c r="AE407" s="143"/>
      <c r="AF407" s="143"/>
      <c r="AG407" s="143"/>
    </row>
    <row r="409" spans="2:48" ht="15" customHeight="1" x14ac:dyDescent="0.55000000000000004">
      <c r="B409" s="306" t="s">
        <v>189</v>
      </c>
      <c r="C409" s="306"/>
      <c r="D409" s="306"/>
      <c r="E409" s="306"/>
      <c r="F409" s="306"/>
      <c r="G409" s="306"/>
      <c r="H409" s="306"/>
      <c r="I409" s="306"/>
      <c r="J409" s="306"/>
      <c r="K409" s="306"/>
      <c r="L409" s="306"/>
      <c r="M409" s="306"/>
      <c r="N409" s="306"/>
      <c r="O409" s="306"/>
      <c r="P409" s="306"/>
      <c r="Q409" s="306"/>
      <c r="R409" s="306"/>
      <c r="S409" s="306"/>
      <c r="T409" s="306"/>
      <c r="U409" s="306"/>
      <c r="V409" s="306"/>
      <c r="W409" s="306"/>
      <c r="X409" s="306"/>
      <c r="Y409" s="306"/>
      <c r="Z409" s="306"/>
      <c r="AA409" s="306"/>
      <c r="AB409" s="306"/>
      <c r="AC409" s="306"/>
      <c r="AD409" s="306"/>
      <c r="AE409" s="306"/>
      <c r="AF409" s="306"/>
      <c r="AG409" s="306"/>
    </row>
    <row r="410" spans="2:48" ht="15" customHeight="1" x14ac:dyDescent="0.55000000000000004">
      <c r="B410" s="307" t="s">
        <v>167</v>
      </c>
      <c r="C410" s="307"/>
      <c r="D410" s="307"/>
      <c r="E410" s="307"/>
      <c r="F410" s="316" t="s">
        <v>168</v>
      </c>
      <c r="G410" s="316"/>
      <c r="H410" s="316"/>
      <c r="I410" s="316"/>
      <c r="J410" s="316"/>
      <c r="K410" s="316"/>
      <c r="L410" s="316"/>
      <c r="M410" s="316"/>
      <c r="N410" s="316"/>
      <c r="O410" s="316"/>
      <c r="P410" s="316"/>
      <c r="Q410" s="316"/>
      <c r="R410" s="316"/>
      <c r="S410" s="316"/>
      <c r="T410" s="316"/>
      <c r="U410" s="316"/>
      <c r="V410" s="316"/>
      <c r="W410" s="316"/>
      <c r="X410" s="316"/>
      <c r="Y410" s="316"/>
      <c r="Z410" s="316"/>
      <c r="AA410" s="316"/>
      <c r="AB410" s="317"/>
      <c r="AC410" s="315" t="s">
        <v>166</v>
      </c>
      <c r="AD410" s="316"/>
      <c r="AE410" s="317"/>
      <c r="AF410" s="307" t="s">
        <v>192</v>
      </c>
      <c r="AG410" s="307"/>
    </row>
    <row r="411" spans="2:48" ht="15" customHeight="1" x14ac:dyDescent="0.55000000000000004">
      <c r="B411" s="181" t="s">
        <v>178</v>
      </c>
      <c r="C411" s="181"/>
      <c r="D411" s="181"/>
      <c r="E411" s="181"/>
      <c r="F411" s="325" t="s">
        <v>179</v>
      </c>
      <c r="G411" s="325"/>
      <c r="H411" s="325"/>
      <c r="I411" s="325"/>
      <c r="J411" s="325"/>
      <c r="K411" s="325"/>
      <c r="L411" s="325"/>
      <c r="M411" s="325"/>
      <c r="N411" s="325"/>
      <c r="O411" s="325"/>
      <c r="P411" s="325"/>
      <c r="Q411" s="325"/>
      <c r="R411" s="325"/>
      <c r="S411" s="325"/>
      <c r="T411" s="325"/>
      <c r="U411" s="325"/>
      <c r="V411" s="325"/>
      <c r="W411" s="325"/>
      <c r="X411" s="325"/>
      <c r="Y411" s="325"/>
      <c r="Z411" s="325"/>
      <c r="AA411" s="325"/>
      <c r="AB411" s="325"/>
      <c r="AC411" s="153"/>
      <c r="AD411" s="154"/>
      <c r="AE411" s="155"/>
      <c r="AF411" s="181"/>
      <c r="AG411" s="181"/>
    </row>
    <row r="412" spans="2:48" ht="15" customHeight="1" x14ac:dyDescent="0.55000000000000004">
      <c r="B412" s="144">
        <v>1</v>
      </c>
      <c r="C412" s="145"/>
      <c r="D412" s="145"/>
      <c r="E412" s="146"/>
      <c r="F412" s="325" t="s">
        <v>175</v>
      </c>
      <c r="G412" s="325"/>
      <c r="H412" s="325"/>
      <c r="I412" s="325"/>
      <c r="J412" s="325"/>
      <c r="K412" s="325"/>
      <c r="L412" s="325"/>
      <c r="M412" s="325"/>
      <c r="N412" s="325"/>
      <c r="O412" s="325"/>
      <c r="P412" s="325"/>
      <c r="Q412" s="325"/>
      <c r="R412" s="325"/>
      <c r="S412" s="325"/>
      <c r="T412" s="325"/>
      <c r="U412" s="325"/>
      <c r="V412" s="325"/>
      <c r="W412" s="325"/>
      <c r="X412" s="325"/>
      <c r="Y412" s="325"/>
      <c r="Z412" s="325"/>
      <c r="AA412" s="325"/>
      <c r="AB412" s="325"/>
      <c r="AC412" s="98"/>
      <c r="AD412" s="99"/>
      <c r="AE412" s="100"/>
      <c r="AF412" s="181"/>
      <c r="AG412" s="181"/>
    </row>
    <row r="413" spans="2:48" ht="15" customHeight="1" x14ac:dyDescent="0.55000000000000004">
      <c r="B413" s="147"/>
      <c r="C413" s="148"/>
      <c r="D413" s="148"/>
      <c r="E413" s="149"/>
      <c r="F413" s="325"/>
      <c r="G413" s="325"/>
      <c r="H413" s="325"/>
      <c r="I413" s="325"/>
      <c r="J413" s="325"/>
      <c r="K413" s="325"/>
      <c r="L413" s="325"/>
      <c r="M413" s="325"/>
      <c r="N413" s="325"/>
      <c r="O413" s="325"/>
      <c r="P413" s="325"/>
      <c r="Q413" s="325"/>
      <c r="R413" s="325"/>
      <c r="S413" s="325"/>
      <c r="T413" s="325"/>
      <c r="U413" s="325"/>
      <c r="V413" s="325"/>
      <c r="W413" s="325"/>
      <c r="X413" s="325"/>
      <c r="Y413" s="325"/>
      <c r="Z413" s="325"/>
      <c r="AA413" s="325"/>
      <c r="AB413" s="325"/>
      <c r="AC413" s="104"/>
      <c r="AD413" s="105"/>
      <c r="AE413" s="106"/>
      <c r="AF413" s="181"/>
      <c r="AG413" s="181"/>
    </row>
    <row r="414" spans="2:48" ht="15" customHeight="1" x14ac:dyDescent="0.55000000000000004">
      <c r="B414" s="147"/>
      <c r="C414" s="148"/>
      <c r="D414" s="148"/>
      <c r="E414" s="149"/>
      <c r="F414" s="325" t="s">
        <v>174</v>
      </c>
      <c r="G414" s="325"/>
      <c r="H414" s="325"/>
      <c r="I414" s="325"/>
      <c r="J414" s="325"/>
      <c r="K414" s="325"/>
      <c r="L414" s="325"/>
      <c r="M414" s="325"/>
      <c r="N414" s="325"/>
      <c r="O414" s="325"/>
      <c r="P414" s="325"/>
      <c r="Q414" s="325"/>
      <c r="R414" s="325"/>
      <c r="S414" s="325"/>
      <c r="T414" s="325"/>
      <c r="U414" s="325"/>
      <c r="V414" s="325"/>
      <c r="W414" s="325"/>
      <c r="X414" s="325"/>
      <c r="Y414" s="325"/>
      <c r="Z414" s="325"/>
      <c r="AA414" s="325"/>
      <c r="AB414" s="325"/>
      <c r="AC414" s="153"/>
      <c r="AD414" s="154"/>
      <c r="AE414" s="155"/>
      <c r="AF414" s="181"/>
      <c r="AG414" s="181"/>
    </row>
    <row r="415" spans="2:48" ht="15" customHeight="1" x14ac:dyDescent="0.55000000000000004">
      <c r="B415" s="147"/>
      <c r="C415" s="148"/>
      <c r="D415" s="148"/>
      <c r="E415" s="149"/>
      <c r="F415" s="95" t="s">
        <v>243</v>
      </c>
      <c r="G415" s="96"/>
      <c r="H415" s="96"/>
      <c r="I415" s="96"/>
      <c r="J415" s="96"/>
      <c r="K415" s="96"/>
      <c r="L415" s="96"/>
      <c r="M415" s="96"/>
      <c r="N415" s="96"/>
      <c r="O415" s="96"/>
      <c r="P415" s="96"/>
      <c r="Q415" s="96"/>
      <c r="R415" s="96"/>
      <c r="S415" s="96"/>
      <c r="T415" s="96"/>
      <c r="U415" s="96"/>
      <c r="V415" s="96"/>
      <c r="W415" s="96"/>
      <c r="X415" s="96"/>
      <c r="Y415" s="96"/>
      <c r="Z415" s="96"/>
      <c r="AA415" s="96"/>
      <c r="AB415" s="97"/>
      <c r="AC415" s="339" t="str">
        <f>IF(X32&lt;&gt;"",IF(X32&gt;39,"Over Age","Yes"),"")</f>
        <v/>
      </c>
      <c r="AD415" s="340"/>
      <c r="AE415" s="341"/>
      <c r="AF415" s="168"/>
      <c r="AG415" s="169"/>
    </row>
    <row r="416" spans="2:48" ht="15" customHeight="1" x14ac:dyDescent="0.55000000000000004">
      <c r="B416" s="171">
        <v>2</v>
      </c>
      <c r="C416" s="171"/>
      <c r="D416" s="171"/>
      <c r="E416" s="171"/>
      <c r="F416" s="180" t="s">
        <v>632</v>
      </c>
      <c r="G416" s="180"/>
      <c r="H416" s="180"/>
      <c r="I416" s="180"/>
      <c r="J416" s="180"/>
      <c r="K416" s="180"/>
      <c r="L416" s="180"/>
      <c r="M416" s="180"/>
      <c r="N416" s="180"/>
      <c r="O416" s="180"/>
      <c r="P416" s="180"/>
      <c r="Q416" s="180"/>
      <c r="R416" s="180"/>
      <c r="S416" s="180"/>
      <c r="T416" s="180"/>
      <c r="U416" s="180"/>
      <c r="V416" s="180"/>
      <c r="W416" s="180"/>
      <c r="X416" s="180"/>
      <c r="Y416" s="180"/>
      <c r="Z416" s="180"/>
      <c r="AA416" s="180"/>
      <c r="AB416" s="180"/>
      <c r="AC416" s="153"/>
      <c r="AD416" s="154"/>
      <c r="AE416" s="155"/>
      <c r="AF416" s="181"/>
      <c r="AG416" s="181"/>
    </row>
    <row r="417" spans="2:33" ht="15" customHeight="1" x14ac:dyDescent="0.55000000000000004">
      <c r="B417" s="144">
        <v>3</v>
      </c>
      <c r="C417" s="145"/>
      <c r="D417" s="145"/>
      <c r="E417" s="146"/>
      <c r="F417" s="95" t="s">
        <v>238</v>
      </c>
      <c r="G417" s="96"/>
      <c r="H417" s="96"/>
      <c r="I417" s="96"/>
      <c r="J417" s="96"/>
      <c r="K417" s="96"/>
      <c r="L417" s="96"/>
      <c r="M417" s="96"/>
      <c r="N417" s="96"/>
      <c r="O417" s="96"/>
      <c r="P417" s="96"/>
      <c r="Q417" s="96"/>
      <c r="R417" s="96"/>
      <c r="S417" s="96"/>
      <c r="T417" s="96"/>
      <c r="U417" s="96"/>
      <c r="V417" s="96"/>
      <c r="W417" s="96"/>
      <c r="X417" s="96"/>
      <c r="Y417" s="96"/>
      <c r="Z417" s="96"/>
      <c r="AA417" s="96"/>
      <c r="AB417" s="97"/>
      <c r="AC417" s="98"/>
      <c r="AD417" s="99"/>
      <c r="AE417" s="100"/>
      <c r="AF417" s="93"/>
      <c r="AG417" s="94"/>
    </row>
    <row r="418" spans="2:33" ht="15" customHeight="1" x14ac:dyDescent="0.55000000000000004">
      <c r="B418" s="147"/>
      <c r="C418" s="148"/>
      <c r="D418" s="148"/>
      <c r="E418" s="149"/>
      <c r="F418" s="180" t="s">
        <v>236</v>
      </c>
      <c r="G418" s="180"/>
      <c r="H418" s="180"/>
      <c r="I418" s="180"/>
      <c r="J418" s="180"/>
      <c r="K418" s="180"/>
      <c r="L418" s="180"/>
      <c r="M418" s="180"/>
      <c r="N418" s="180"/>
      <c r="O418" s="180"/>
      <c r="P418" s="180"/>
      <c r="Q418" s="180"/>
      <c r="R418" s="180"/>
      <c r="S418" s="180"/>
      <c r="T418" s="180"/>
      <c r="U418" s="180"/>
      <c r="V418" s="180"/>
      <c r="W418" s="180"/>
      <c r="X418" s="180"/>
      <c r="Y418" s="180"/>
      <c r="Z418" s="180"/>
      <c r="AA418" s="180"/>
      <c r="AB418" s="180"/>
      <c r="AC418" s="153"/>
      <c r="AD418" s="154"/>
      <c r="AE418" s="155"/>
      <c r="AF418" s="93"/>
      <c r="AG418" s="94"/>
    </row>
    <row r="419" spans="2:33" ht="15" customHeight="1" x14ac:dyDescent="0.55000000000000004">
      <c r="B419" s="147"/>
      <c r="C419" s="148"/>
      <c r="D419" s="148"/>
      <c r="E419" s="149"/>
      <c r="F419" s="180" t="s">
        <v>247</v>
      </c>
      <c r="G419" s="180"/>
      <c r="H419" s="180"/>
      <c r="I419" s="180"/>
      <c r="J419" s="180"/>
      <c r="K419" s="180"/>
      <c r="L419" s="180"/>
      <c r="M419" s="180"/>
      <c r="N419" s="180"/>
      <c r="O419" s="180"/>
      <c r="P419" s="180"/>
      <c r="Q419" s="180"/>
      <c r="R419" s="180"/>
      <c r="S419" s="180"/>
      <c r="T419" s="180"/>
      <c r="U419" s="180"/>
      <c r="V419" s="180"/>
      <c r="W419" s="180"/>
      <c r="X419" s="180"/>
      <c r="Y419" s="180"/>
      <c r="Z419" s="180"/>
      <c r="AA419" s="180"/>
      <c r="AB419" s="180"/>
      <c r="AC419" s="93" t="str">
        <f>S138&amp;" years"</f>
        <v>0 years</v>
      </c>
      <c r="AD419" s="170"/>
      <c r="AE419" s="94"/>
      <c r="AF419" s="181"/>
      <c r="AG419" s="181"/>
    </row>
    <row r="420" spans="2:33" ht="15" customHeight="1" x14ac:dyDescent="0.55000000000000004">
      <c r="B420" s="150"/>
      <c r="C420" s="151"/>
      <c r="D420" s="151"/>
      <c r="E420" s="152"/>
      <c r="F420" s="177" t="s">
        <v>224</v>
      </c>
      <c r="G420" s="178"/>
      <c r="H420" s="178"/>
      <c r="I420" s="178"/>
      <c r="J420" s="178"/>
      <c r="K420" s="178"/>
      <c r="L420" s="178"/>
      <c r="M420" s="178"/>
      <c r="N420" s="178"/>
      <c r="O420" s="178"/>
      <c r="P420" s="178"/>
      <c r="Q420" s="178"/>
      <c r="R420" s="178"/>
      <c r="S420" s="178"/>
      <c r="T420" s="178"/>
      <c r="U420" s="178"/>
      <c r="V420" s="178"/>
      <c r="W420" s="178"/>
      <c r="X420" s="178"/>
      <c r="Y420" s="178"/>
      <c r="Z420" s="178"/>
      <c r="AA420" s="178"/>
      <c r="AB420" s="179"/>
      <c r="AC420" s="98"/>
      <c r="AD420" s="99"/>
      <c r="AE420" s="100"/>
      <c r="AF420" s="168"/>
      <c r="AG420" s="169"/>
    </row>
    <row r="421" spans="2:33" ht="15" customHeight="1" x14ac:dyDescent="0.55000000000000004">
      <c r="B421" s="171">
        <v>4</v>
      </c>
      <c r="C421" s="171"/>
      <c r="D421" s="171"/>
      <c r="E421" s="171"/>
      <c r="F421" s="180" t="s">
        <v>633</v>
      </c>
      <c r="G421" s="180"/>
      <c r="H421" s="180"/>
      <c r="I421" s="180"/>
      <c r="J421" s="180"/>
      <c r="K421" s="180"/>
      <c r="L421" s="180"/>
      <c r="M421" s="180"/>
      <c r="N421" s="180"/>
      <c r="O421" s="180"/>
      <c r="P421" s="180"/>
      <c r="Q421" s="180"/>
      <c r="R421" s="180"/>
      <c r="S421" s="180"/>
      <c r="T421" s="180"/>
      <c r="U421" s="180"/>
      <c r="V421" s="180"/>
      <c r="W421" s="180"/>
      <c r="X421" s="180"/>
      <c r="Y421" s="180"/>
      <c r="Z421" s="180"/>
      <c r="AA421" s="180"/>
      <c r="AB421" s="180"/>
      <c r="AC421" s="93" t="str">
        <f>IF(C176="","",IF(C176="Yes","Yes","No"))</f>
        <v/>
      </c>
      <c r="AD421" s="170"/>
      <c r="AE421" s="94"/>
      <c r="AF421" s="93"/>
      <c r="AG421" s="94"/>
    </row>
    <row r="422" spans="2:33" ht="15" customHeight="1" x14ac:dyDescent="0.55000000000000004">
      <c r="B422" s="171">
        <v>5</v>
      </c>
      <c r="C422" s="171"/>
      <c r="D422" s="171"/>
      <c r="E422" s="171"/>
      <c r="F422" s="177" t="s">
        <v>176</v>
      </c>
      <c r="G422" s="178"/>
      <c r="H422" s="178"/>
      <c r="I422" s="178"/>
      <c r="J422" s="178"/>
      <c r="K422" s="178"/>
      <c r="L422" s="178"/>
      <c r="M422" s="178"/>
      <c r="N422" s="178"/>
      <c r="O422" s="178"/>
      <c r="P422" s="178"/>
      <c r="Q422" s="178"/>
      <c r="R422" s="178"/>
      <c r="S422" s="178"/>
      <c r="T422" s="178"/>
      <c r="U422" s="178"/>
      <c r="V422" s="178"/>
      <c r="W422" s="178"/>
      <c r="X422" s="178"/>
      <c r="Y422" s="178"/>
      <c r="Z422" s="178"/>
      <c r="AA422" s="178"/>
      <c r="AB422" s="179"/>
      <c r="AC422" s="98"/>
      <c r="AD422" s="99"/>
      <c r="AE422" s="100"/>
      <c r="AF422" s="168"/>
      <c r="AG422" s="169"/>
    </row>
    <row r="423" spans="2:33" ht="15" customHeight="1" x14ac:dyDescent="0.55000000000000004">
      <c r="B423" s="171">
        <v>6</v>
      </c>
      <c r="C423" s="171"/>
      <c r="D423" s="171"/>
      <c r="E423" s="171"/>
      <c r="F423" s="180" t="s">
        <v>246</v>
      </c>
      <c r="G423" s="180"/>
      <c r="H423" s="180"/>
      <c r="I423" s="180"/>
      <c r="J423" s="180"/>
      <c r="K423" s="180"/>
      <c r="L423" s="180"/>
      <c r="M423" s="180"/>
      <c r="N423" s="180"/>
      <c r="O423" s="180"/>
      <c r="P423" s="180"/>
      <c r="Q423" s="180"/>
      <c r="R423" s="180"/>
      <c r="S423" s="180"/>
      <c r="T423" s="180"/>
      <c r="U423" s="180"/>
      <c r="V423" s="180"/>
      <c r="W423" s="180"/>
      <c r="X423" s="180"/>
      <c r="Y423" s="180"/>
      <c r="Z423" s="180"/>
      <c r="AA423" s="180"/>
      <c r="AB423" s="180"/>
      <c r="AC423" s="98"/>
      <c r="AD423" s="99"/>
      <c r="AE423" s="100"/>
      <c r="AF423" s="181"/>
      <c r="AG423" s="181"/>
    </row>
    <row r="424" spans="2:33" ht="15" customHeight="1" x14ac:dyDescent="0.55000000000000004">
      <c r="B424" s="171"/>
      <c r="C424" s="171"/>
      <c r="D424" s="171"/>
      <c r="E424" s="171"/>
      <c r="F424" s="180"/>
      <c r="G424" s="180"/>
      <c r="H424" s="180"/>
      <c r="I424" s="180"/>
      <c r="J424" s="180"/>
      <c r="K424" s="180"/>
      <c r="L424" s="180"/>
      <c r="M424" s="180"/>
      <c r="N424" s="180"/>
      <c r="O424" s="180"/>
      <c r="P424" s="180"/>
      <c r="Q424" s="180"/>
      <c r="R424" s="180"/>
      <c r="S424" s="180"/>
      <c r="T424" s="180"/>
      <c r="U424" s="180"/>
      <c r="V424" s="180"/>
      <c r="W424" s="180"/>
      <c r="X424" s="180"/>
      <c r="Y424" s="180"/>
      <c r="Z424" s="180"/>
      <c r="AA424" s="180"/>
      <c r="AB424" s="180"/>
      <c r="AC424" s="101"/>
      <c r="AD424" s="102"/>
      <c r="AE424" s="103"/>
      <c r="AF424" s="181"/>
      <c r="AG424" s="181"/>
    </row>
    <row r="425" spans="2:33" ht="15" customHeight="1" x14ac:dyDescent="0.55000000000000004">
      <c r="B425" s="171"/>
      <c r="C425" s="171"/>
      <c r="D425" s="171"/>
      <c r="E425" s="171"/>
      <c r="F425" s="180"/>
      <c r="G425" s="180"/>
      <c r="H425" s="180"/>
      <c r="I425" s="180"/>
      <c r="J425" s="180"/>
      <c r="K425" s="180"/>
      <c r="L425" s="180"/>
      <c r="M425" s="180"/>
      <c r="N425" s="180"/>
      <c r="O425" s="180"/>
      <c r="P425" s="180"/>
      <c r="Q425" s="180"/>
      <c r="R425" s="180"/>
      <c r="S425" s="180"/>
      <c r="T425" s="180"/>
      <c r="U425" s="180"/>
      <c r="V425" s="180"/>
      <c r="W425" s="180"/>
      <c r="X425" s="180"/>
      <c r="Y425" s="180"/>
      <c r="Z425" s="180"/>
      <c r="AA425" s="180"/>
      <c r="AB425" s="180"/>
      <c r="AC425" s="104"/>
      <c r="AD425" s="105"/>
      <c r="AE425" s="106"/>
      <c r="AF425" s="181"/>
      <c r="AG425" s="181"/>
    </row>
    <row r="426" spans="2:33" ht="15" customHeight="1" x14ac:dyDescent="0.55000000000000004">
      <c r="B426" s="144" t="s">
        <v>242</v>
      </c>
      <c r="C426" s="145"/>
      <c r="D426" s="145"/>
      <c r="E426" s="146"/>
      <c r="F426" s="95" t="s">
        <v>241</v>
      </c>
      <c r="G426" s="96"/>
      <c r="H426" s="96"/>
      <c r="I426" s="96"/>
      <c r="J426" s="96"/>
      <c r="K426" s="96"/>
      <c r="L426" s="96"/>
      <c r="M426" s="96"/>
      <c r="N426" s="96"/>
      <c r="O426" s="96"/>
      <c r="P426" s="96"/>
      <c r="Q426" s="96"/>
      <c r="R426" s="96"/>
      <c r="S426" s="96"/>
      <c r="T426" s="96"/>
      <c r="U426" s="96"/>
      <c r="V426" s="96"/>
      <c r="W426" s="96"/>
      <c r="X426" s="96"/>
      <c r="Y426" s="96"/>
      <c r="Z426" s="96"/>
      <c r="AA426" s="96"/>
      <c r="AB426" s="97"/>
      <c r="AC426" s="98"/>
      <c r="AD426" s="99"/>
      <c r="AE426" s="100"/>
      <c r="AF426" s="168"/>
      <c r="AG426" s="169"/>
    </row>
    <row r="427" spans="2:33" ht="15" customHeight="1" x14ac:dyDescent="0.55000000000000004">
      <c r="B427" s="147"/>
      <c r="C427" s="148"/>
      <c r="D427" s="148"/>
      <c r="E427" s="149"/>
      <c r="F427" s="187"/>
      <c r="G427" s="188"/>
      <c r="H427" s="188"/>
      <c r="I427" s="188"/>
      <c r="J427" s="188"/>
      <c r="K427" s="188"/>
      <c r="L427" s="188"/>
      <c r="M427" s="188"/>
      <c r="N427" s="188"/>
      <c r="O427" s="188"/>
      <c r="P427" s="188"/>
      <c r="Q427" s="188"/>
      <c r="R427" s="188"/>
      <c r="S427" s="188"/>
      <c r="T427" s="188"/>
      <c r="U427" s="188"/>
      <c r="V427" s="188"/>
      <c r="W427" s="188"/>
      <c r="X427" s="188"/>
      <c r="Y427" s="188"/>
      <c r="Z427" s="188"/>
      <c r="AA427" s="188"/>
      <c r="AB427" s="189"/>
      <c r="AC427" s="104"/>
      <c r="AD427" s="105"/>
      <c r="AE427" s="106"/>
      <c r="AF427" s="185"/>
      <c r="AG427" s="186"/>
    </row>
    <row r="428" spans="2:33" ht="15" customHeight="1" x14ac:dyDescent="0.55000000000000004">
      <c r="B428" s="150"/>
      <c r="C428" s="151"/>
      <c r="D428" s="151"/>
      <c r="E428" s="152"/>
      <c r="F428" s="193" t="s">
        <v>240</v>
      </c>
      <c r="G428" s="194"/>
      <c r="H428" s="194"/>
      <c r="I428" s="194"/>
      <c r="J428" s="194"/>
      <c r="K428" s="194"/>
      <c r="L428" s="194"/>
      <c r="M428" s="194"/>
      <c r="N428" s="194"/>
      <c r="O428" s="194"/>
      <c r="P428" s="194"/>
      <c r="Q428" s="194"/>
      <c r="R428" s="194"/>
      <c r="S428" s="194"/>
      <c r="T428" s="194"/>
      <c r="U428" s="194"/>
      <c r="V428" s="194"/>
      <c r="W428" s="194"/>
      <c r="X428" s="194"/>
      <c r="Y428" s="194"/>
      <c r="Z428" s="194"/>
      <c r="AA428" s="194"/>
      <c r="AB428" s="195"/>
      <c r="AC428" s="153"/>
      <c r="AD428" s="154"/>
      <c r="AE428" s="155"/>
      <c r="AF428" s="93"/>
      <c r="AG428" s="94"/>
    </row>
    <row r="429" spans="2:33" ht="15" customHeight="1" x14ac:dyDescent="0.25">
      <c r="C429" s="45"/>
      <c r="D429" s="45"/>
      <c r="E429" s="45"/>
      <c r="F429" s="72"/>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6"/>
      <c r="AG429" s="46"/>
    </row>
    <row r="430" spans="2:33" ht="15" customHeight="1" x14ac:dyDescent="0.25">
      <c r="B430" s="175" t="s">
        <v>234</v>
      </c>
      <c r="C430" s="175"/>
      <c r="D430" s="175"/>
      <c r="E430" s="175"/>
      <c r="F430" s="175"/>
      <c r="G430" s="175"/>
      <c r="H430" s="175"/>
      <c r="I430" s="175"/>
      <c r="J430" s="175"/>
      <c r="K430" s="175"/>
      <c r="L430" s="175"/>
      <c r="M430" s="175"/>
      <c r="N430" s="175"/>
      <c r="O430" s="175"/>
      <c r="P430" s="175"/>
      <c r="Q430" s="175"/>
      <c r="R430" s="175"/>
      <c r="S430" s="175"/>
      <c r="T430" s="175"/>
      <c r="U430" s="175"/>
      <c r="V430" s="175"/>
      <c r="W430" s="175"/>
      <c r="X430" s="175"/>
      <c r="Y430" s="175"/>
      <c r="Z430" s="175"/>
      <c r="AA430" s="175"/>
      <c r="AB430" s="175"/>
      <c r="AC430" s="175"/>
      <c r="AD430" s="175"/>
      <c r="AE430" s="175"/>
      <c r="AF430" s="176"/>
      <c r="AG430" s="176"/>
    </row>
    <row r="431" spans="2:33" ht="15" customHeight="1" x14ac:dyDescent="0.55000000000000004">
      <c r="B431" s="172" t="s">
        <v>167</v>
      </c>
      <c r="C431" s="173"/>
      <c r="D431" s="173"/>
      <c r="E431" s="174"/>
      <c r="F431" s="172" t="s">
        <v>188</v>
      </c>
      <c r="G431" s="173"/>
      <c r="H431" s="173"/>
      <c r="I431" s="173"/>
      <c r="J431" s="173"/>
      <c r="K431" s="173"/>
      <c r="L431" s="173"/>
      <c r="M431" s="173"/>
      <c r="N431" s="173"/>
      <c r="O431" s="173"/>
      <c r="P431" s="173"/>
      <c r="Q431" s="173"/>
      <c r="R431" s="173"/>
      <c r="S431" s="173"/>
      <c r="T431" s="173"/>
      <c r="U431" s="173"/>
      <c r="V431" s="173"/>
      <c r="W431" s="173"/>
      <c r="X431" s="173"/>
      <c r="Y431" s="173"/>
      <c r="Z431" s="173"/>
      <c r="AA431" s="173"/>
      <c r="AB431" s="174"/>
      <c r="AC431" s="172" t="s">
        <v>166</v>
      </c>
      <c r="AD431" s="173"/>
      <c r="AE431" s="174"/>
      <c r="AF431" s="172" t="s">
        <v>193</v>
      </c>
      <c r="AG431" s="174"/>
    </row>
    <row r="432" spans="2:33" ht="15" customHeight="1" x14ac:dyDescent="0.55000000000000004">
      <c r="B432" s="93" t="s">
        <v>184</v>
      </c>
      <c r="C432" s="170"/>
      <c r="D432" s="170"/>
      <c r="E432" s="94"/>
      <c r="F432" s="190" t="s">
        <v>191</v>
      </c>
      <c r="G432" s="191"/>
      <c r="H432" s="191"/>
      <c r="I432" s="191"/>
      <c r="J432" s="191"/>
      <c r="K432" s="191"/>
      <c r="L432" s="191"/>
      <c r="M432" s="191"/>
      <c r="N432" s="191"/>
      <c r="O432" s="191"/>
      <c r="P432" s="191"/>
      <c r="Q432" s="191"/>
      <c r="R432" s="191"/>
      <c r="S432" s="191"/>
      <c r="T432" s="191"/>
      <c r="U432" s="191"/>
      <c r="V432" s="191"/>
      <c r="W432" s="191"/>
      <c r="X432" s="191"/>
      <c r="Y432" s="191"/>
      <c r="Z432" s="191"/>
      <c r="AA432" s="191"/>
      <c r="AB432" s="192"/>
      <c r="AC432" s="165"/>
      <c r="AD432" s="166"/>
      <c r="AE432" s="167"/>
      <c r="AF432" s="93"/>
      <c r="AG432" s="94"/>
    </row>
    <row r="433" spans="2:33" ht="15" customHeight="1" x14ac:dyDescent="0.55000000000000004">
      <c r="B433" s="93">
        <v>1</v>
      </c>
      <c r="C433" s="170"/>
      <c r="D433" s="170"/>
      <c r="E433" s="94"/>
      <c r="F433" s="190" t="s">
        <v>190</v>
      </c>
      <c r="G433" s="191"/>
      <c r="H433" s="191"/>
      <c r="I433" s="191"/>
      <c r="J433" s="191"/>
      <c r="K433" s="191"/>
      <c r="L433" s="191"/>
      <c r="M433" s="191"/>
      <c r="N433" s="191"/>
      <c r="O433" s="191"/>
      <c r="P433" s="191"/>
      <c r="Q433" s="191"/>
      <c r="R433" s="191"/>
      <c r="S433" s="191"/>
      <c r="T433" s="191"/>
      <c r="U433" s="191"/>
      <c r="V433" s="191"/>
      <c r="W433" s="191"/>
      <c r="X433" s="191"/>
      <c r="Y433" s="191"/>
      <c r="Z433" s="191"/>
      <c r="AA433" s="191"/>
      <c r="AB433" s="192"/>
      <c r="AC433" s="165"/>
      <c r="AD433" s="166"/>
      <c r="AE433" s="167"/>
      <c r="AF433" s="93"/>
      <c r="AG433" s="94"/>
    </row>
    <row r="434" spans="2:33" ht="15" customHeight="1" x14ac:dyDescent="0.55000000000000004">
      <c r="B434" s="93">
        <v>5</v>
      </c>
      <c r="C434" s="170"/>
      <c r="D434" s="170"/>
      <c r="E434" s="94"/>
      <c r="F434" s="190" t="s">
        <v>172</v>
      </c>
      <c r="G434" s="191"/>
      <c r="H434" s="191"/>
      <c r="I434" s="191"/>
      <c r="J434" s="191"/>
      <c r="K434" s="191"/>
      <c r="L434" s="191"/>
      <c r="M434" s="191"/>
      <c r="N434" s="191"/>
      <c r="O434" s="191"/>
      <c r="P434" s="191"/>
      <c r="Q434" s="191"/>
      <c r="R434" s="191"/>
      <c r="S434" s="191"/>
      <c r="T434" s="191"/>
      <c r="U434" s="191"/>
      <c r="V434" s="191"/>
      <c r="W434" s="191"/>
      <c r="X434" s="191"/>
      <c r="Y434" s="191"/>
      <c r="Z434" s="191"/>
      <c r="AA434" s="191"/>
      <c r="AB434" s="192"/>
      <c r="AC434" s="165"/>
      <c r="AD434" s="166"/>
      <c r="AE434" s="167"/>
      <c r="AF434" s="93"/>
      <c r="AG434" s="94"/>
    </row>
    <row r="435" spans="2:33" ht="15" customHeight="1" x14ac:dyDescent="0.55000000000000004">
      <c r="B435" s="93">
        <v>8</v>
      </c>
      <c r="C435" s="170"/>
      <c r="D435" s="170"/>
      <c r="E435" s="94"/>
      <c r="F435" s="190" t="s">
        <v>239</v>
      </c>
      <c r="G435" s="191"/>
      <c r="H435" s="191"/>
      <c r="I435" s="191"/>
      <c r="J435" s="191"/>
      <c r="K435" s="191"/>
      <c r="L435" s="191"/>
      <c r="M435" s="191"/>
      <c r="N435" s="191"/>
      <c r="O435" s="191"/>
      <c r="P435" s="191"/>
      <c r="Q435" s="191"/>
      <c r="R435" s="191"/>
      <c r="S435" s="191"/>
      <c r="T435" s="191"/>
      <c r="U435" s="191"/>
      <c r="V435" s="191"/>
      <c r="W435" s="191"/>
      <c r="X435" s="191"/>
      <c r="Y435" s="191"/>
      <c r="Z435" s="191"/>
      <c r="AA435" s="191"/>
      <c r="AB435" s="192"/>
      <c r="AC435" s="165"/>
      <c r="AD435" s="166"/>
      <c r="AE435" s="167"/>
      <c r="AF435" s="93"/>
      <c r="AG435" s="94"/>
    </row>
    <row r="436" spans="2:33" ht="15" customHeight="1" x14ac:dyDescent="0.55000000000000004">
      <c r="B436" s="144" t="s">
        <v>170</v>
      </c>
      <c r="C436" s="145"/>
      <c r="D436" s="145"/>
      <c r="E436" s="146"/>
      <c r="F436" s="182" t="s">
        <v>252</v>
      </c>
      <c r="G436" s="182"/>
      <c r="H436" s="182"/>
      <c r="I436" s="182"/>
      <c r="J436" s="182"/>
      <c r="K436" s="182"/>
      <c r="L436" s="182"/>
      <c r="M436" s="182"/>
      <c r="N436" s="182"/>
      <c r="O436" s="182"/>
      <c r="P436" s="182"/>
      <c r="Q436" s="182"/>
      <c r="R436" s="182"/>
      <c r="S436" s="182"/>
      <c r="T436" s="182"/>
      <c r="U436" s="182"/>
      <c r="V436" s="182"/>
      <c r="W436" s="182"/>
      <c r="X436" s="182"/>
      <c r="Y436" s="182"/>
      <c r="Z436" s="182"/>
      <c r="AA436" s="182"/>
      <c r="AB436" s="182"/>
      <c r="AC436" s="156"/>
      <c r="AD436" s="157"/>
      <c r="AE436" s="158"/>
      <c r="AF436" s="168"/>
      <c r="AG436" s="169"/>
    </row>
    <row r="437" spans="2:33" ht="15" customHeight="1" x14ac:dyDescent="0.55000000000000004">
      <c r="B437" s="147"/>
      <c r="C437" s="148"/>
      <c r="D437" s="148"/>
      <c r="E437" s="149"/>
      <c r="F437" s="182"/>
      <c r="G437" s="182"/>
      <c r="H437" s="182"/>
      <c r="I437" s="182"/>
      <c r="J437" s="182"/>
      <c r="K437" s="182"/>
      <c r="L437" s="182"/>
      <c r="M437" s="182"/>
      <c r="N437" s="182"/>
      <c r="O437" s="182"/>
      <c r="P437" s="182"/>
      <c r="Q437" s="182"/>
      <c r="R437" s="182"/>
      <c r="S437" s="182"/>
      <c r="T437" s="182"/>
      <c r="U437" s="182"/>
      <c r="V437" s="182"/>
      <c r="W437" s="182"/>
      <c r="X437" s="182"/>
      <c r="Y437" s="182"/>
      <c r="Z437" s="182"/>
      <c r="AA437" s="182"/>
      <c r="AB437" s="182"/>
      <c r="AC437" s="159"/>
      <c r="AD437" s="160"/>
      <c r="AE437" s="161"/>
      <c r="AF437" s="183"/>
      <c r="AG437" s="184"/>
    </row>
    <row r="438" spans="2:33" ht="15" customHeight="1" x14ac:dyDescent="0.55000000000000004">
      <c r="B438" s="147"/>
      <c r="C438" s="148"/>
      <c r="D438" s="148"/>
      <c r="E438" s="149"/>
      <c r="F438" s="182"/>
      <c r="G438" s="182"/>
      <c r="H438" s="182"/>
      <c r="I438" s="182"/>
      <c r="J438" s="182"/>
      <c r="K438" s="182"/>
      <c r="L438" s="182"/>
      <c r="M438" s="182"/>
      <c r="N438" s="182"/>
      <c r="O438" s="182"/>
      <c r="P438" s="182"/>
      <c r="Q438" s="182"/>
      <c r="R438" s="182"/>
      <c r="S438" s="182"/>
      <c r="T438" s="182"/>
      <c r="U438" s="182"/>
      <c r="V438" s="182"/>
      <c r="W438" s="182"/>
      <c r="X438" s="182"/>
      <c r="Y438" s="182"/>
      <c r="Z438" s="182"/>
      <c r="AA438" s="182"/>
      <c r="AB438" s="182"/>
      <c r="AC438" s="162"/>
      <c r="AD438" s="163"/>
      <c r="AE438" s="164"/>
      <c r="AF438" s="185"/>
      <c r="AG438" s="186"/>
    </row>
    <row r="439" spans="2:33" ht="19.75" customHeight="1" x14ac:dyDescent="0.55000000000000004">
      <c r="B439" s="147"/>
      <c r="C439" s="148"/>
      <c r="D439" s="148"/>
      <c r="E439" s="149"/>
      <c r="F439" s="182" t="s">
        <v>226</v>
      </c>
      <c r="G439" s="182"/>
      <c r="H439" s="182"/>
      <c r="I439" s="182"/>
      <c r="J439" s="182"/>
      <c r="K439" s="182"/>
      <c r="L439" s="182"/>
      <c r="M439" s="182"/>
      <c r="N439" s="182"/>
      <c r="O439" s="182"/>
      <c r="P439" s="182"/>
      <c r="Q439" s="182"/>
      <c r="R439" s="182"/>
      <c r="S439" s="182"/>
      <c r="T439" s="182"/>
      <c r="U439" s="182"/>
      <c r="V439" s="182"/>
      <c r="W439" s="182"/>
      <c r="X439" s="182"/>
      <c r="Y439" s="182"/>
      <c r="Z439" s="182"/>
      <c r="AA439" s="182"/>
      <c r="AB439" s="182"/>
      <c r="AC439" s="165"/>
      <c r="AD439" s="166"/>
      <c r="AE439" s="167"/>
      <c r="AF439" s="93"/>
      <c r="AG439" s="94"/>
    </row>
    <row r="440" spans="2:33" ht="15" customHeight="1" x14ac:dyDescent="0.55000000000000004">
      <c r="B440" s="150"/>
      <c r="C440" s="151"/>
      <c r="D440" s="151"/>
      <c r="E440" s="152"/>
      <c r="F440" s="182" t="s">
        <v>185</v>
      </c>
      <c r="G440" s="182"/>
      <c r="H440" s="182"/>
      <c r="I440" s="182"/>
      <c r="J440" s="182"/>
      <c r="K440" s="182"/>
      <c r="L440" s="182"/>
      <c r="M440" s="182"/>
      <c r="N440" s="182"/>
      <c r="O440" s="182"/>
      <c r="P440" s="182"/>
      <c r="Q440" s="182"/>
      <c r="R440" s="182"/>
      <c r="S440" s="182"/>
      <c r="T440" s="182"/>
      <c r="U440" s="182"/>
      <c r="V440" s="182"/>
      <c r="W440" s="182"/>
      <c r="X440" s="182"/>
      <c r="Y440" s="182"/>
      <c r="Z440" s="182"/>
      <c r="AA440" s="182"/>
      <c r="AB440" s="182"/>
      <c r="AC440" s="165"/>
      <c r="AD440" s="166"/>
      <c r="AE440" s="167"/>
      <c r="AF440" s="93"/>
      <c r="AG440" s="94"/>
    </row>
    <row r="441" spans="2:33" ht="15" customHeight="1" x14ac:dyDescent="0.55000000000000004">
      <c r="B441" s="144" t="s">
        <v>171</v>
      </c>
      <c r="C441" s="145"/>
      <c r="D441" s="145"/>
      <c r="E441" s="146"/>
      <c r="F441" s="182" t="s">
        <v>173</v>
      </c>
      <c r="G441" s="182"/>
      <c r="H441" s="182"/>
      <c r="I441" s="182"/>
      <c r="J441" s="182"/>
      <c r="K441" s="182"/>
      <c r="L441" s="182"/>
      <c r="M441" s="182"/>
      <c r="N441" s="182"/>
      <c r="O441" s="182"/>
      <c r="P441" s="182"/>
      <c r="Q441" s="182"/>
      <c r="R441" s="182"/>
      <c r="S441" s="182"/>
      <c r="T441" s="182"/>
      <c r="U441" s="182"/>
      <c r="V441" s="182"/>
      <c r="W441" s="182"/>
      <c r="X441" s="182"/>
      <c r="Y441" s="182"/>
      <c r="Z441" s="182"/>
      <c r="AA441" s="182"/>
      <c r="AB441" s="182"/>
      <c r="AC441" s="165"/>
      <c r="AD441" s="166"/>
      <c r="AE441" s="167"/>
      <c r="AF441" s="93"/>
      <c r="AG441" s="94"/>
    </row>
    <row r="442" spans="2:33" ht="19.399999999999999" customHeight="1" x14ac:dyDescent="0.55000000000000004">
      <c r="B442" s="147"/>
      <c r="C442" s="148"/>
      <c r="D442" s="148"/>
      <c r="E442" s="149"/>
      <c r="F442" s="182" t="s">
        <v>226</v>
      </c>
      <c r="G442" s="182"/>
      <c r="H442" s="182"/>
      <c r="I442" s="182"/>
      <c r="J442" s="182"/>
      <c r="K442" s="182"/>
      <c r="L442" s="182"/>
      <c r="M442" s="182"/>
      <c r="N442" s="182"/>
      <c r="O442" s="182"/>
      <c r="P442" s="182"/>
      <c r="Q442" s="182"/>
      <c r="R442" s="182"/>
      <c r="S442" s="182"/>
      <c r="T442" s="182"/>
      <c r="U442" s="182"/>
      <c r="V442" s="182"/>
      <c r="W442" s="182"/>
      <c r="X442" s="182"/>
      <c r="Y442" s="182"/>
      <c r="Z442" s="182"/>
      <c r="AA442" s="182"/>
      <c r="AB442" s="182"/>
      <c r="AC442" s="165"/>
      <c r="AD442" s="166"/>
      <c r="AE442" s="167"/>
      <c r="AF442" s="93"/>
      <c r="AG442" s="94"/>
    </row>
    <row r="443" spans="2:33" ht="15" customHeight="1" x14ac:dyDescent="0.55000000000000004">
      <c r="B443" s="150"/>
      <c r="C443" s="151"/>
      <c r="D443" s="151"/>
      <c r="E443" s="152"/>
      <c r="F443" s="182" t="s">
        <v>227</v>
      </c>
      <c r="G443" s="182"/>
      <c r="H443" s="182"/>
      <c r="I443" s="182"/>
      <c r="J443" s="182"/>
      <c r="K443" s="182"/>
      <c r="L443" s="182"/>
      <c r="M443" s="182"/>
      <c r="N443" s="182"/>
      <c r="O443" s="182"/>
      <c r="P443" s="182"/>
      <c r="Q443" s="182"/>
      <c r="R443" s="182"/>
      <c r="S443" s="182"/>
      <c r="T443" s="182"/>
      <c r="U443" s="182"/>
      <c r="V443" s="182"/>
      <c r="W443" s="182"/>
      <c r="X443" s="182"/>
      <c r="Y443" s="182"/>
      <c r="Z443" s="182"/>
      <c r="AA443" s="182"/>
      <c r="AB443" s="182"/>
      <c r="AC443" s="165"/>
      <c r="AD443" s="166"/>
      <c r="AE443" s="167"/>
      <c r="AF443" s="93"/>
      <c r="AG443" s="94"/>
    </row>
    <row r="444" spans="2:33" ht="15" customHeight="1" x14ac:dyDescent="0.55000000000000004">
      <c r="B444" s="144" t="s">
        <v>169</v>
      </c>
      <c r="C444" s="145"/>
      <c r="D444" s="145"/>
      <c r="E444" s="146"/>
      <c r="F444" s="182" t="s">
        <v>204</v>
      </c>
      <c r="G444" s="182"/>
      <c r="H444" s="182"/>
      <c r="I444" s="182"/>
      <c r="J444" s="182"/>
      <c r="K444" s="182"/>
      <c r="L444" s="182"/>
      <c r="M444" s="182"/>
      <c r="N444" s="182"/>
      <c r="O444" s="182"/>
      <c r="P444" s="182"/>
      <c r="Q444" s="182"/>
      <c r="R444" s="182"/>
      <c r="S444" s="182"/>
      <c r="T444" s="182"/>
      <c r="U444" s="182"/>
      <c r="V444" s="182"/>
      <c r="W444" s="182"/>
      <c r="X444" s="182"/>
      <c r="Y444" s="182"/>
      <c r="Z444" s="182"/>
      <c r="AA444" s="182"/>
      <c r="AB444" s="182"/>
      <c r="AC444" s="165"/>
      <c r="AD444" s="166"/>
      <c r="AE444" s="167"/>
      <c r="AF444" s="93"/>
      <c r="AG444" s="94"/>
    </row>
    <row r="445" spans="2:33" ht="21" customHeight="1" x14ac:dyDescent="0.55000000000000004">
      <c r="B445" s="150"/>
      <c r="C445" s="151"/>
      <c r="D445" s="151"/>
      <c r="E445" s="152"/>
      <c r="F445" s="182" t="s">
        <v>185</v>
      </c>
      <c r="G445" s="182"/>
      <c r="H445" s="182"/>
      <c r="I445" s="182"/>
      <c r="J445" s="182"/>
      <c r="K445" s="182"/>
      <c r="L445" s="182"/>
      <c r="M445" s="182"/>
      <c r="N445" s="182"/>
      <c r="O445" s="182"/>
      <c r="P445" s="182"/>
      <c r="Q445" s="182"/>
      <c r="R445" s="182"/>
      <c r="S445" s="182"/>
      <c r="T445" s="182"/>
      <c r="U445" s="182"/>
      <c r="V445" s="182"/>
      <c r="W445" s="182"/>
      <c r="X445" s="182"/>
      <c r="Y445" s="182"/>
      <c r="Z445" s="182"/>
      <c r="AA445" s="182"/>
      <c r="AB445" s="182"/>
      <c r="AC445" s="165"/>
      <c r="AD445" s="166"/>
      <c r="AE445" s="167"/>
      <c r="AF445" s="93"/>
      <c r="AG445" s="94"/>
    </row>
    <row r="446" spans="2:33" ht="15" customHeight="1" x14ac:dyDescent="0.55000000000000004">
      <c r="B446" s="93" t="s">
        <v>186</v>
      </c>
      <c r="C446" s="170"/>
      <c r="D446" s="170"/>
      <c r="E446" s="94"/>
      <c r="F446" s="729" t="s">
        <v>187</v>
      </c>
      <c r="G446" s="729"/>
      <c r="H446" s="729"/>
      <c r="I446" s="729"/>
      <c r="J446" s="729"/>
      <c r="K446" s="729"/>
      <c r="L446" s="729"/>
      <c r="M446" s="729"/>
      <c r="N446" s="729"/>
      <c r="O446" s="729"/>
      <c r="P446" s="729"/>
      <c r="Q446" s="729"/>
      <c r="R446" s="729"/>
      <c r="S446" s="729"/>
      <c r="T446" s="729"/>
      <c r="U446" s="729"/>
      <c r="V446" s="729"/>
      <c r="W446" s="729"/>
      <c r="X446" s="729"/>
      <c r="Y446" s="729"/>
      <c r="Z446" s="729"/>
      <c r="AA446" s="729"/>
      <c r="AB446" s="729"/>
      <c r="AC446" s="165"/>
      <c r="AD446" s="166"/>
      <c r="AE446" s="167"/>
      <c r="AF446" s="93"/>
      <c r="AG446" s="94"/>
    </row>
    <row r="447" spans="2:33" ht="15" customHeight="1" x14ac:dyDescent="0.55000000000000004">
      <c r="B447" s="144" t="s">
        <v>237</v>
      </c>
      <c r="C447" s="145"/>
      <c r="D447" s="145"/>
      <c r="E447" s="146"/>
      <c r="F447" s="182" t="s">
        <v>245</v>
      </c>
      <c r="G447" s="182"/>
      <c r="H447" s="182"/>
      <c r="I447" s="182"/>
      <c r="J447" s="182"/>
      <c r="K447" s="182"/>
      <c r="L447" s="182"/>
      <c r="M447" s="182"/>
      <c r="N447" s="182"/>
      <c r="O447" s="182"/>
      <c r="P447" s="182"/>
      <c r="Q447" s="182"/>
      <c r="R447" s="182"/>
      <c r="S447" s="182"/>
      <c r="T447" s="182"/>
      <c r="U447" s="182"/>
      <c r="V447" s="182"/>
      <c r="W447" s="182"/>
      <c r="X447" s="182"/>
      <c r="Y447" s="182"/>
      <c r="Z447" s="182"/>
      <c r="AA447" s="182"/>
      <c r="AB447" s="182"/>
      <c r="AC447" s="156"/>
      <c r="AD447" s="157"/>
      <c r="AE447" s="158"/>
      <c r="AF447" s="168"/>
      <c r="AG447" s="169"/>
    </row>
    <row r="448" spans="2:33" ht="18.75" customHeight="1" x14ac:dyDescent="0.55000000000000004">
      <c r="B448" s="150"/>
      <c r="C448" s="151"/>
      <c r="D448" s="151"/>
      <c r="E448" s="152"/>
      <c r="F448" s="182"/>
      <c r="G448" s="182"/>
      <c r="H448" s="182"/>
      <c r="I448" s="182"/>
      <c r="J448" s="182"/>
      <c r="K448" s="182"/>
      <c r="L448" s="182"/>
      <c r="M448" s="182"/>
      <c r="N448" s="182"/>
      <c r="O448" s="182"/>
      <c r="P448" s="182"/>
      <c r="Q448" s="182"/>
      <c r="R448" s="182"/>
      <c r="S448" s="182"/>
      <c r="T448" s="182"/>
      <c r="U448" s="182"/>
      <c r="V448" s="182"/>
      <c r="W448" s="182"/>
      <c r="X448" s="182"/>
      <c r="Y448" s="182"/>
      <c r="Z448" s="182"/>
      <c r="AA448" s="182"/>
      <c r="AB448" s="182"/>
      <c r="AC448" s="162"/>
      <c r="AD448" s="163"/>
      <c r="AE448" s="164"/>
      <c r="AF448" s="185"/>
      <c r="AG448" s="186"/>
    </row>
    <row r="449" spans="2:34" ht="15" customHeight="1" x14ac:dyDescent="0.25">
      <c r="U449" s="49"/>
      <c r="V449" s="49"/>
      <c r="W449" s="49"/>
      <c r="X449" s="49"/>
      <c r="Y449" s="49"/>
      <c r="Z449" s="49"/>
      <c r="AA449" s="49"/>
      <c r="AB449" s="49"/>
      <c r="AC449" s="49"/>
      <c r="AD449" s="49"/>
      <c r="AE449" s="49"/>
      <c r="AF449" s="49"/>
      <c r="AG449" s="49"/>
      <c r="AH449" s="49"/>
    </row>
    <row r="450" spans="2:34" ht="15" customHeight="1" x14ac:dyDescent="0.25">
      <c r="B450" s="175" t="s">
        <v>235</v>
      </c>
      <c r="C450" s="175"/>
      <c r="D450" s="175"/>
      <c r="E450" s="175"/>
      <c r="F450" s="175"/>
      <c r="G450" s="175"/>
      <c r="H450" s="175"/>
      <c r="I450" s="175"/>
      <c r="J450" s="175"/>
      <c r="K450" s="175"/>
      <c r="L450" s="175"/>
      <c r="M450" s="175"/>
      <c r="N450" s="175"/>
      <c r="O450" s="175"/>
      <c r="P450" s="175"/>
      <c r="Q450" s="175"/>
      <c r="R450" s="175"/>
      <c r="S450" s="175"/>
      <c r="T450" s="175"/>
      <c r="U450" s="175"/>
      <c r="V450" s="175"/>
      <c r="W450" s="175"/>
      <c r="X450" s="175"/>
      <c r="Y450" s="175"/>
      <c r="Z450" s="175"/>
      <c r="AA450" s="175"/>
      <c r="AB450" s="175"/>
      <c r="AC450" s="175"/>
      <c r="AD450" s="175"/>
      <c r="AE450" s="175"/>
      <c r="AF450" s="176"/>
      <c r="AG450" s="176"/>
      <c r="AH450" s="49"/>
    </row>
    <row r="451" spans="2:34" ht="15" customHeight="1" x14ac:dyDescent="0.25">
      <c r="B451" s="717" t="s">
        <v>167</v>
      </c>
      <c r="C451" s="717"/>
      <c r="D451" s="172" t="s">
        <v>168</v>
      </c>
      <c r="E451" s="173"/>
      <c r="F451" s="173"/>
      <c r="G451" s="173"/>
      <c r="H451" s="173"/>
      <c r="I451" s="173"/>
      <c r="J451" s="173"/>
      <c r="K451" s="173"/>
      <c r="L451" s="173"/>
      <c r="M451" s="173"/>
      <c r="N451" s="173"/>
      <c r="O451" s="173"/>
      <c r="P451" s="173"/>
      <c r="Q451" s="173"/>
      <c r="R451" s="173"/>
      <c r="S451" s="173"/>
      <c r="T451" s="173"/>
      <c r="U451" s="173"/>
      <c r="V451" s="173"/>
      <c r="W451" s="173"/>
      <c r="X451" s="173"/>
      <c r="Y451" s="173"/>
      <c r="Z451" s="173"/>
      <c r="AA451" s="173"/>
      <c r="AB451" s="174"/>
      <c r="AC451" s="717" t="s">
        <v>166</v>
      </c>
      <c r="AD451" s="717"/>
      <c r="AE451" s="717"/>
      <c r="AF451" s="717" t="s">
        <v>193</v>
      </c>
      <c r="AG451" s="717"/>
      <c r="AH451" s="49"/>
    </row>
    <row r="452" spans="2:34" ht="15" customHeight="1" x14ac:dyDescent="0.25">
      <c r="B452" s="181" t="s">
        <v>178</v>
      </c>
      <c r="C452" s="181"/>
      <c r="D452" s="190" t="s">
        <v>244</v>
      </c>
      <c r="E452" s="191"/>
      <c r="F452" s="191"/>
      <c r="G452" s="191"/>
      <c r="H452" s="191"/>
      <c r="I452" s="191"/>
      <c r="J452" s="191"/>
      <c r="K452" s="191"/>
      <c r="L452" s="191"/>
      <c r="M452" s="191"/>
      <c r="N452" s="191"/>
      <c r="O452" s="191"/>
      <c r="P452" s="191"/>
      <c r="Q452" s="191"/>
      <c r="R452" s="191"/>
      <c r="S452" s="191"/>
      <c r="T452" s="191"/>
      <c r="U452" s="191"/>
      <c r="V452" s="191"/>
      <c r="W452" s="191"/>
      <c r="X452" s="191"/>
      <c r="Y452" s="191"/>
      <c r="Z452" s="191"/>
      <c r="AA452" s="191"/>
      <c r="AB452" s="192"/>
      <c r="AC452" s="171"/>
      <c r="AD452" s="171"/>
      <c r="AE452" s="171"/>
      <c r="AF452" s="181"/>
      <c r="AG452" s="181"/>
      <c r="AH452" s="49"/>
    </row>
    <row r="453" spans="2:34" ht="15" customHeight="1" x14ac:dyDescent="0.3">
      <c r="C453" s="208" t="s">
        <v>61</v>
      </c>
      <c r="D453" s="208"/>
      <c r="E453" s="208"/>
      <c r="F453" s="208"/>
      <c r="G453" s="208"/>
      <c r="H453" s="208"/>
      <c r="I453" s="208"/>
      <c r="J453" s="208"/>
      <c r="K453" s="208"/>
      <c r="L453" s="76"/>
      <c r="M453" s="76"/>
      <c r="T453" s="196" t="str">
        <f>$H$26&amp;IF($H$28&lt;&gt;""," "&amp;$H$28,"")&amp;" "&amp;$H$24</f>
        <v xml:space="preserve"> </v>
      </c>
      <c r="U453" s="196"/>
      <c r="V453" s="196"/>
      <c r="W453" s="196"/>
      <c r="X453" s="196"/>
      <c r="Y453" s="196"/>
      <c r="Z453" s="196"/>
      <c r="AA453" s="196"/>
      <c r="AB453" s="196"/>
      <c r="AC453" s="196"/>
      <c r="AD453" s="196"/>
      <c r="AE453" s="196"/>
      <c r="AF453" s="196"/>
      <c r="AG453" s="196"/>
      <c r="AH453" s="49"/>
    </row>
    <row r="454" spans="2:34" ht="15" customHeight="1" x14ac:dyDescent="0.3">
      <c r="C454" s="208"/>
      <c r="D454" s="208"/>
      <c r="E454" s="208"/>
      <c r="F454" s="208"/>
      <c r="G454" s="208"/>
      <c r="H454" s="208"/>
      <c r="I454" s="208"/>
      <c r="J454" s="208"/>
      <c r="K454" s="208"/>
      <c r="L454" s="76"/>
      <c r="M454" s="76"/>
      <c r="N454" s="33" t="s">
        <v>17</v>
      </c>
      <c r="O454" s="33"/>
      <c r="P454" s="33"/>
      <c r="Q454" s="33"/>
      <c r="R454" s="33"/>
      <c r="S454" s="33"/>
      <c r="T454" s="197"/>
      <c r="U454" s="197"/>
      <c r="V454" s="197"/>
      <c r="W454" s="197"/>
      <c r="X454" s="197"/>
      <c r="Y454" s="197"/>
      <c r="Z454" s="197"/>
      <c r="AA454" s="197"/>
      <c r="AB454" s="197"/>
      <c r="AC454" s="197"/>
      <c r="AD454" s="197"/>
      <c r="AE454" s="197"/>
      <c r="AF454" s="197"/>
      <c r="AG454" s="197"/>
      <c r="AH454" s="64"/>
    </row>
  </sheetData>
  <sheetProtection algorithmName="SHA-512" hashValue="ScApTUGKEDvcSzSmHnwqYSO5pABzbumB91aqSOpFwH3j9RLQ93WklZnaOp3fbXHSaAOr+Gq32HYwf91MgtZcQg==" saltValue="Oy9cmSpWc1rGUmYRfN/ziQ==" spinCount="100000" sheet="1" objects="1" scenarios="1"/>
  <mergeCells count="631">
    <mergeCell ref="C453:K454"/>
    <mergeCell ref="T453:AG454"/>
    <mergeCell ref="C138:R138"/>
    <mergeCell ref="S138:V138"/>
    <mergeCell ref="AC446:AE446"/>
    <mergeCell ref="AC447:AE448"/>
    <mergeCell ref="AC445:AE445"/>
    <mergeCell ref="AC444:AE444"/>
    <mergeCell ref="AC443:AE443"/>
    <mergeCell ref="AC442:AE442"/>
    <mergeCell ref="AC441:AE441"/>
    <mergeCell ref="F441:AB441"/>
    <mergeCell ref="AF447:AG448"/>
    <mergeCell ref="AF445:AG445"/>
    <mergeCell ref="B450:AG450"/>
    <mergeCell ref="B451:C451"/>
    <mergeCell ref="N214:P215"/>
    <mergeCell ref="AF451:AG451"/>
    <mergeCell ref="Q229:AG229"/>
    <mergeCell ref="J224:P224"/>
    <mergeCell ref="Q224:AG224"/>
    <mergeCell ref="F442:AB442"/>
    <mergeCell ref="F447:AB448"/>
    <mergeCell ref="F446:AB446"/>
    <mergeCell ref="AC126:AG129"/>
    <mergeCell ref="C210:I211"/>
    <mergeCell ref="X184:AB185"/>
    <mergeCell ref="AC172:AD173"/>
    <mergeCell ref="C176:E177"/>
    <mergeCell ref="U172:W173"/>
    <mergeCell ref="G155:L156"/>
    <mergeCell ref="W134:X135"/>
    <mergeCell ref="Z134:Z135"/>
    <mergeCell ref="AA134:AB135"/>
    <mergeCell ref="P134:R137"/>
    <mergeCell ref="J204:T205"/>
    <mergeCell ref="F182:K183"/>
    <mergeCell ref="C170:E173"/>
    <mergeCell ref="F170:K171"/>
    <mergeCell ref="T172:T173"/>
    <mergeCell ref="L170:AG171"/>
    <mergeCell ref="AE172:AE173"/>
    <mergeCell ref="AF172:AG173"/>
    <mergeCell ref="X172:AB173"/>
    <mergeCell ref="T196:AG197"/>
    <mergeCell ref="R172:S173"/>
    <mergeCell ref="AA132:AB133"/>
    <mergeCell ref="H24:AG25"/>
    <mergeCell ref="AC452:AE452"/>
    <mergeCell ref="AF452:AG452"/>
    <mergeCell ref="D452:AB452"/>
    <mergeCell ref="AC451:AE451"/>
    <mergeCell ref="D451:AB451"/>
    <mergeCell ref="G214:M215"/>
    <mergeCell ref="Z120:Z121"/>
    <mergeCell ref="G118:O119"/>
    <mergeCell ref="S114:T117"/>
    <mergeCell ref="W114:X115"/>
    <mergeCell ref="Y114:Y115"/>
    <mergeCell ref="S118:T121"/>
    <mergeCell ref="U118:V121"/>
    <mergeCell ref="G120:O121"/>
    <mergeCell ref="P118:R121"/>
    <mergeCell ref="Q214:W215"/>
    <mergeCell ref="X214:Z215"/>
    <mergeCell ref="B254:AG254"/>
    <mergeCell ref="J217:P217"/>
    <mergeCell ref="C32:G33"/>
    <mergeCell ref="AA46:AG47"/>
    <mergeCell ref="C222:I223"/>
    <mergeCell ref="C214:F215"/>
    <mergeCell ref="Q222:AG223"/>
    <mergeCell ref="C258:J259"/>
    <mergeCell ref="Q258:U259"/>
    <mergeCell ref="I234:Q235"/>
    <mergeCell ref="C24:G25"/>
    <mergeCell ref="F445:AB445"/>
    <mergeCell ref="F444:AB444"/>
    <mergeCell ref="C234:H235"/>
    <mergeCell ref="Q228:AG228"/>
    <mergeCell ref="J229:P229"/>
    <mergeCell ref="AE258:AF259"/>
    <mergeCell ref="T247:AG248"/>
    <mergeCell ref="C232:T233"/>
    <mergeCell ref="AG258:AG259"/>
    <mergeCell ref="AA274:AA275"/>
    <mergeCell ref="AB274:AB275"/>
    <mergeCell ref="Y272:Z273"/>
    <mergeCell ref="AA272:AA273"/>
    <mergeCell ref="AB272:AB273"/>
    <mergeCell ref="AC272:AD273"/>
    <mergeCell ref="C224:I229"/>
    <mergeCell ref="J226:P227"/>
    <mergeCell ref="Q226:AG227"/>
    <mergeCell ref="J228:P228"/>
    <mergeCell ref="J225:P225"/>
    <mergeCell ref="Q225:AG225"/>
    <mergeCell ref="AB268:AB269"/>
    <mergeCell ref="I238:W239"/>
    <mergeCell ref="B452:C452"/>
    <mergeCell ref="H28:AG29"/>
    <mergeCell ref="X34:AG35"/>
    <mergeCell ref="X36:AG37"/>
    <mergeCell ref="H36:R37"/>
    <mergeCell ref="H30:R31"/>
    <mergeCell ref="AB40:AG41"/>
    <mergeCell ref="S38:W39"/>
    <mergeCell ref="X38:AG39"/>
    <mergeCell ref="H38:R39"/>
    <mergeCell ref="X40:AA41"/>
    <mergeCell ref="H40:W41"/>
    <mergeCell ref="H32:R33"/>
    <mergeCell ref="X30:Z31"/>
    <mergeCell ref="AA30:AA31"/>
    <mergeCell ref="AB30:AD31"/>
    <mergeCell ref="X32:AG33"/>
    <mergeCell ref="AE30:AE31"/>
    <mergeCell ref="S36:W37"/>
    <mergeCell ref="H34:R35"/>
    <mergeCell ref="AG272:AG275"/>
    <mergeCell ref="C272:J275"/>
    <mergeCell ref="C236:H237"/>
    <mergeCell ref="I236:W237"/>
    <mergeCell ref="C26:G27"/>
    <mergeCell ref="Y120:Y121"/>
    <mergeCell ref="Y118:Y119"/>
    <mergeCell ref="Z122:Z123"/>
    <mergeCell ref="Y126:Y127"/>
    <mergeCell ref="C114:F117"/>
    <mergeCell ref="Y130:Y131"/>
    <mergeCell ref="X46:Z47"/>
    <mergeCell ref="N46:P47"/>
    <mergeCell ref="G46:M47"/>
    <mergeCell ref="C46:F47"/>
    <mergeCell ref="C40:G41"/>
    <mergeCell ref="H26:AG27"/>
    <mergeCell ref="C96:K97"/>
    <mergeCell ref="AA110:AB111"/>
    <mergeCell ref="Z110:Z111"/>
    <mergeCell ref="S108:V109"/>
    <mergeCell ref="AA116:AB117"/>
    <mergeCell ref="Z118:Z119"/>
    <mergeCell ref="Y124:Y125"/>
    <mergeCell ref="AB260:AB261"/>
    <mergeCell ref="C244:H245"/>
    <mergeCell ref="Q260:U263"/>
    <mergeCell ref="AE264:AF267"/>
    <mergeCell ref="AG264:AG267"/>
    <mergeCell ref="AB264:AB265"/>
    <mergeCell ref="AC264:AD265"/>
    <mergeCell ref="AA266:AA267"/>
    <mergeCell ref="AC266:AD267"/>
    <mergeCell ref="K258:P259"/>
    <mergeCell ref="AB262:AB263"/>
    <mergeCell ref="AA260:AA261"/>
    <mergeCell ref="AA262:AA263"/>
    <mergeCell ref="K260:P263"/>
    <mergeCell ref="AC260:AD261"/>
    <mergeCell ref="AC262:AD263"/>
    <mergeCell ref="V262:X263"/>
    <mergeCell ref="AB266:AB267"/>
    <mergeCell ref="X236:AG245"/>
    <mergeCell ref="C238:H239"/>
    <mergeCell ref="I242:W243"/>
    <mergeCell ref="V266:X267"/>
    <mergeCell ref="V264:X265"/>
    <mergeCell ref="Q264:U267"/>
    <mergeCell ref="C268:J271"/>
    <mergeCell ref="C264:J267"/>
    <mergeCell ref="Y266:Z267"/>
    <mergeCell ref="C218:I218"/>
    <mergeCell ref="C219:I221"/>
    <mergeCell ref="C260:J263"/>
    <mergeCell ref="V260:X261"/>
    <mergeCell ref="R234:W235"/>
    <mergeCell ref="X234:AG235"/>
    <mergeCell ref="J218:P218"/>
    <mergeCell ref="AA268:AA269"/>
    <mergeCell ref="J222:P223"/>
    <mergeCell ref="Q218:AG218"/>
    <mergeCell ref="J219:P219"/>
    <mergeCell ref="Q219:AG219"/>
    <mergeCell ref="J220:P220"/>
    <mergeCell ref="Q220:AG220"/>
    <mergeCell ref="J221:P221"/>
    <mergeCell ref="Q221:AG221"/>
    <mergeCell ref="AA214:AG215"/>
    <mergeCell ref="C217:I217"/>
    <mergeCell ref="C147:K148"/>
    <mergeCell ref="C130:F133"/>
    <mergeCell ref="Z130:Z131"/>
    <mergeCell ref="G136:O137"/>
    <mergeCell ref="F180:K181"/>
    <mergeCell ref="M166:P167"/>
    <mergeCell ref="C151:F161"/>
    <mergeCell ref="M153:P154"/>
    <mergeCell ref="G157:L158"/>
    <mergeCell ref="M159:P161"/>
    <mergeCell ref="F172:K173"/>
    <mergeCell ref="M155:P156"/>
    <mergeCell ref="M157:P158"/>
    <mergeCell ref="F176:K177"/>
    <mergeCell ref="B201:AG201"/>
    <mergeCell ref="W130:X131"/>
    <mergeCell ref="C134:F137"/>
    <mergeCell ref="L180:AG181"/>
    <mergeCell ref="U130:V133"/>
    <mergeCell ref="AC134:AG137"/>
    <mergeCell ref="Q217:AG217"/>
    <mergeCell ref="C34:G35"/>
    <mergeCell ref="S34:W35"/>
    <mergeCell ref="AE212:AE213"/>
    <mergeCell ref="Z212:AA213"/>
    <mergeCell ref="X182:AG183"/>
    <mergeCell ref="L184:Q185"/>
    <mergeCell ref="L212:L213"/>
    <mergeCell ref="T184:T185"/>
    <mergeCell ref="U184:W185"/>
    <mergeCell ref="J208:AG209"/>
    <mergeCell ref="J210:AG211"/>
    <mergeCell ref="F184:K185"/>
    <mergeCell ref="AE184:AE185"/>
    <mergeCell ref="AC212:AD213"/>
    <mergeCell ref="AF212:AG213"/>
    <mergeCell ref="U204:Y205"/>
    <mergeCell ref="AF184:AG185"/>
    <mergeCell ref="J206:AG207"/>
    <mergeCell ref="C204:I205"/>
    <mergeCell ref="P212:R213"/>
    <mergeCell ref="C212:I213"/>
    <mergeCell ref="L182:Q183"/>
    <mergeCell ref="R184:S185"/>
    <mergeCell ref="AC184:AD185"/>
    <mergeCell ref="AC122:AG125"/>
    <mergeCell ref="W118:X119"/>
    <mergeCell ref="AC114:AG117"/>
    <mergeCell ref="Y112:Y113"/>
    <mergeCell ref="W124:X125"/>
    <mergeCell ref="O212:O213"/>
    <mergeCell ref="J212:K213"/>
    <mergeCell ref="M212:N213"/>
    <mergeCell ref="W120:X121"/>
    <mergeCell ref="Z128:Z129"/>
    <mergeCell ref="G159:L161"/>
    <mergeCell ref="AA128:AB129"/>
    <mergeCell ref="S126:T129"/>
    <mergeCell ref="AB212:AB213"/>
    <mergeCell ref="W132:X133"/>
    <mergeCell ref="U134:V137"/>
    <mergeCell ref="W136:X137"/>
    <mergeCell ref="Y136:Y137"/>
    <mergeCell ref="S130:T133"/>
    <mergeCell ref="M151:P152"/>
    <mergeCell ref="G153:L154"/>
    <mergeCell ref="C208:I209"/>
    <mergeCell ref="Z204:AG205"/>
    <mergeCell ref="Y132:Y133"/>
    <mergeCell ref="AA118:AB119"/>
    <mergeCell ref="Z116:Z117"/>
    <mergeCell ref="E74:G78"/>
    <mergeCell ref="E69:G73"/>
    <mergeCell ref="W112:X113"/>
    <mergeCell ref="C108:F109"/>
    <mergeCell ref="G112:O113"/>
    <mergeCell ref="P110:R113"/>
    <mergeCell ref="W108:AB109"/>
    <mergeCell ref="AA114:AB115"/>
    <mergeCell ref="C110:F113"/>
    <mergeCell ref="G110:O111"/>
    <mergeCell ref="G114:O115"/>
    <mergeCell ref="G109:O109"/>
    <mergeCell ref="P108:R109"/>
    <mergeCell ref="S110:T113"/>
    <mergeCell ref="B2:AG3"/>
    <mergeCell ref="B13:AG13"/>
    <mergeCell ref="C16:Y17"/>
    <mergeCell ref="C20:D21"/>
    <mergeCell ref="E20:F21"/>
    <mergeCell ref="G20:H21"/>
    <mergeCell ref="I20:J21"/>
    <mergeCell ref="K20:L21"/>
    <mergeCell ref="M20:N21"/>
    <mergeCell ref="O20:P21"/>
    <mergeCell ref="Q20:R21"/>
    <mergeCell ref="N4:W4"/>
    <mergeCell ref="C6:AG12"/>
    <mergeCell ref="AC15:AG22"/>
    <mergeCell ref="C30:G31"/>
    <mergeCell ref="C28:G29"/>
    <mergeCell ref="S30:W31"/>
    <mergeCell ref="X44:AB45"/>
    <mergeCell ref="AF30:AG31"/>
    <mergeCell ref="U110:V113"/>
    <mergeCell ref="AC108:AG109"/>
    <mergeCell ref="U114:V117"/>
    <mergeCell ref="B99:AG99"/>
    <mergeCell ref="C101:AG107"/>
    <mergeCell ref="Z112:Z113"/>
    <mergeCell ref="M62:R63"/>
    <mergeCell ref="Q46:W47"/>
    <mergeCell ref="C48:F49"/>
    <mergeCell ref="G48:W49"/>
    <mergeCell ref="X48:AB49"/>
    <mergeCell ref="AC48:AG49"/>
    <mergeCell ref="C50:F51"/>
    <mergeCell ref="G50:M51"/>
    <mergeCell ref="N50:P51"/>
    <mergeCell ref="Q50:W51"/>
    <mergeCell ref="X50:Z51"/>
    <mergeCell ref="AA50:AG51"/>
    <mergeCell ref="AC44:AG45"/>
    <mergeCell ref="G44:W45"/>
    <mergeCell ref="S32:W33"/>
    <mergeCell ref="C74:D78"/>
    <mergeCell ref="AA126:AB127"/>
    <mergeCell ref="AA120:AB121"/>
    <mergeCell ref="G116:O117"/>
    <mergeCell ref="C122:F125"/>
    <mergeCell ref="U126:V129"/>
    <mergeCell ref="W126:X127"/>
    <mergeCell ref="P126:R129"/>
    <mergeCell ref="W128:X129"/>
    <mergeCell ref="Y116:Y117"/>
    <mergeCell ref="G122:O123"/>
    <mergeCell ref="G124:O125"/>
    <mergeCell ref="P122:R125"/>
    <mergeCell ref="Z126:Z127"/>
    <mergeCell ref="P114:R117"/>
    <mergeCell ref="Z114:Z115"/>
    <mergeCell ref="G126:O127"/>
    <mergeCell ref="U122:V125"/>
    <mergeCell ref="C118:F121"/>
    <mergeCell ref="C126:F129"/>
    <mergeCell ref="G128:O129"/>
    <mergeCell ref="Y128:Y129"/>
    <mergeCell ref="B57:AG57"/>
    <mergeCell ref="C59:AG61"/>
    <mergeCell ref="C62:D63"/>
    <mergeCell ref="C69:D73"/>
    <mergeCell ref="C64:D68"/>
    <mergeCell ref="E62:G63"/>
    <mergeCell ref="AA124:AB125"/>
    <mergeCell ref="S122:T125"/>
    <mergeCell ref="AC110:AG113"/>
    <mergeCell ref="AD64:AG68"/>
    <mergeCell ref="AD69:AG73"/>
    <mergeCell ref="AD74:AG78"/>
    <mergeCell ref="E64:G68"/>
    <mergeCell ref="AA122:AB123"/>
    <mergeCell ref="Z124:Z125"/>
    <mergeCell ref="AC118:AG121"/>
    <mergeCell ref="W122:X123"/>
    <mergeCell ref="Y122:Y123"/>
    <mergeCell ref="T94:AG95"/>
    <mergeCell ref="W116:X117"/>
    <mergeCell ref="AD62:AG63"/>
    <mergeCell ref="Y110:Y111"/>
    <mergeCell ref="W110:X111"/>
    <mergeCell ref="AA112:AB113"/>
    <mergeCell ref="C44:F45"/>
    <mergeCell ref="G108:O108"/>
    <mergeCell ref="C36:G37"/>
    <mergeCell ref="K264:P267"/>
    <mergeCell ref="I240:W241"/>
    <mergeCell ref="C166:L167"/>
    <mergeCell ref="C164:I165"/>
    <mergeCell ref="J164:P165"/>
    <mergeCell ref="C256:AG257"/>
    <mergeCell ref="C162:I163"/>
    <mergeCell ref="J162:P163"/>
    <mergeCell ref="C206:I207"/>
    <mergeCell ref="I244:W245"/>
    <mergeCell ref="AE260:AF263"/>
    <mergeCell ref="AG260:AG263"/>
    <mergeCell ref="V258:X259"/>
    <mergeCell ref="Y258:AD259"/>
    <mergeCell ref="L176:AG177"/>
    <mergeCell ref="L172:Q173"/>
    <mergeCell ref="C38:G39"/>
    <mergeCell ref="G151:L152"/>
    <mergeCell ref="AA130:AB131"/>
    <mergeCell ref="R151:AG167"/>
    <mergeCell ref="G134:O135"/>
    <mergeCell ref="Y264:Z265"/>
    <mergeCell ref="AA264:AA265"/>
    <mergeCell ref="K268:P271"/>
    <mergeCell ref="Y268:Z269"/>
    <mergeCell ref="V278:X279"/>
    <mergeCell ref="V274:X275"/>
    <mergeCell ref="AA270:AA271"/>
    <mergeCell ref="AC278:AD279"/>
    <mergeCell ref="Q272:U275"/>
    <mergeCell ref="V276:X277"/>
    <mergeCell ref="AC270:AD271"/>
    <mergeCell ref="AB270:AB271"/>
    <mergeCell ref="V268:X269"/>
    <mergeCell ref="C180:E185"/>
    <mergeCell ref="S212:Y213"/>
    <mergeCell ref="R182:W183"/>
    <mergeCell ref="C141:F144"/>
    <mergeCell ref="AA136:AB137"/>
    <mergeCell ref="G141:AG144"/>
    <mergeCell ref="Z132:Z133"/>
    <mergeCell ref="V284:X285"/>
    <mergeCell ref="Q268:U271"/>
    <mergeCell ref="Y276:Z277"/>
    <mergeCell ref="AA276:AA277"/>
    <mergeCell ref="AB276:AB277"/>
    <mergeCell ref="V272:X273"/>
    <mergeCell ref="Y274:Z275"/>
    <mergeCell ref="K272:P275"/>
    <mergeCell ref="AC268:AD269"/>
    <mergeCell ref="AE272:AF275"/>
    <mergeCell ref="V282:X283"/>
    <mergeCell ref="AE268:AF271"/>
    <mergeCell ref="AG268:AG271"/>
    <mergeCell ref="V270:X271"/>
    <mergeCell ref="Y270:Z271"/>
    <mergeCell ref="AC274:AD275"/>
    <mergeCell ref="Q276:U279"/>
    <mergeCell ref="Y282:Z283"/>
    <mergeCell ref="AA278:AA279"/>
    <mergeCell ref="T300:AG301"/>
    <mergeCell ref="Y280:Z281"/>
    <mergeCell ref="AA280:AA281"/>
    <mergeCell ref="AB278:AB279"/>
    <mergeCell ref="K276:P279"/>
    <mergeCell ref="Y278:Z279"/>
    <mergeCell ref="D288:Y289"/>
    <mergeCell ref="Y284:Z285"/>
    <mergeCell ref="AA284:AA285"/>
    <mergeCell ref="AB284:AB285"/>
    <mergeCell ref="AC284:AD285"/>
    <mergeCell ref="Q280:U283"/>
    <mergeCell ref="C280:J283"/>
    <mergeCell ref="K280:P283"/>
    <mergeCell ref="AG284:AG287"/>
    <mergeCell ref="AG276:AG279"/>
    <mergeCell ref="AE280:AF283"/>
    <mergeCell ref="AE284:AF287"/>
    <mergeCell ref="AB280:AB281"/>
    <mergeCell ref="AC280:AD281"/>
    <mergeCell ref="C276:J279"/>
    <mergeCell ref="V280:X281"/>
    <mergeCell ref="C353:K354"/>
    <mergeCell ref="AG280:AG283"/>
    <mergeCell ref="L334:AG335"/>
    <mergeCell ref="AC276:AD277"/>
    <mergeCell ref="AC415:AE415"/>
    <mergeCell ref="Q297:S297"/>
    <mergeCell ref="C334:E335"/>
    <mergeCell ref="C359:AG360"/>
    <mergeCell ref="AC416:AE416"/>
    <mergeCell ref="C361:AG399"/>
    <mergeCell ref="AA282:AA283"/>
    <mergeCell ref="AB282:AB283"/>
    <mergeCell ref="AC282:AD283"/>
    <mergeCell ref="B305:AG305"/>
    <mergeCell ref="C313:AG314"/>
    <mergeCell ref="C358:AG358"/>
    <mergeCell ref="V286:X287"/>
    <mergeCell ref="Y286:Z287"/>
    <mergeCell ref="AA286:AA287"/>
    <mergeCell ref="AB286:AB287"/>
    <mergeCell ref="AC286:AD287"/>
    <mergeCell ref="C284:J287"/>
    <mergeCell ref="K284:P287"/>
    <mergeCell ref="Q284:U287"/>
    <mergeCell ref="F414:AB414"/>
    <mergeCell ref="F416:AB416"/>
    <mergeCell ref="AF416:AG416"/>
    <mergeCell ref="AC414:AE414"/>
    <mergeCell ref="AF414:AG414"/>
    <mergeCell ref="AF415:AG415"/>
    <mergeCell ref="AF411:AG411"/>
    <mergeCell ref="AF412:AG413"/>
    <mergeCell ref="B416:E416"/>
    <mergeCell ref="B412:E415"/>
    <mergeCell ref="F415:AB415"/>
    <mergeCell ref="T400:AG401"/>
    <mergeCell ref="AC412:AE413"/>
    <mergeCell ref="AC411:AE411"/>
    <mergeCell ref="N404:AG405"/>
    <mergeCell ref="B409:AG409"/>
    <mergeCell ref="B407:AG407"/>
    <mergeCell ref="AF410:AG410"/>
    <mergeCell ref="Q317:X318"/>
    <mergeCell ref="F338:K339"/>
    <mergeCell ref="AC410:AE410"/>
    <mergeCell ref="B411:E411"/>
    <mergeCell ref="C404:K405"/>
    <mergeCell ref="T351:AG352"/>
    <mergeCell ref="C329:AG330"/>
    <mergeCell ref="F321:M322"/>
    <mergeCell ref="AB317:AD318"/>
    <mergeCell ref="N317:P318"/>
    <mergeCell ref="F317:K318"/>
    <mergeCell ref="L317:M318"/>
    <mergeCell ref="F411:AB411"/>
    <mergeCell ref="F412:AB413"/>
    <mergeCell ref="B410:E410"/>
    <mergeCell ref="F410:AB410"/>
    <mergeCell ref="C325:AG328"/>
    <mergeCell ref="C338:E339"/>
    <mergeCell ref="C343:AG348"/>
    <mergeCell ref="C309:E312"/>
    <mergeCell ref="F309:N310"/>
    <mergeCell ref="F334:K335"/>
    <mergeCell ref="C321:E322"/>
    <mergeCell ref="O296:P296"/>
    <mergeCell ref="O297:P297"/>
    <mergeCell ref="T296:U296"/>
    <mergeCell ref="T297:U297"/>
    <mergeCell ref="V296:X296"/>
    <mergeCell ref="C317:E318"/>
    <mergeCell ref="Y317:Z318"/>
    <mergeCell ref="V297:X297"/>
    <mergeCell ref="L338:AG339"/>
    <mergeCell ref="O311:AG312"/>
    <mergeCell ref="Q296:S296"/>
    <mergeCell ref="N321:AG322"/>
    <mergeCell ref="AA317:AA318"/>
    <mergeCell ref="C302:K303"/>
    <mergeCell ref="F311:N312"/>
    <mergeCell ref="O309:AG310"/>
    <mergeCell ref="T52:AG53"/>
    <mergeCell ref="T145:AG146"/>
    <mergeCell ref="Y260:Z261"/>
    <mergeCell ref="Y262:Z263"/>
    <mergeCell ref="C240:H241"/>
    <mergeCell ref="C54:K55"/>
    <mergeCell ref="C249:K250"/>
    <mergeCell ref="C242:H243"/>
    <mergeCell ref="AE276:AF279"/>
    <mergeCell ref="M64:R68"/>
    <mergeCell ref="M69:R73"/>
    <mergeCell ref="M74:R78"/>
    <mergeCell ref="S62:Y63"/>
    <mergeCell ref="S64:Y68"/>
    <mergeCell ref="S69:Y73"/>
    <mergeCell ref="S74:Y78"/>
    <mergeCell ref="G130:O131"/>
    <mergeCell ref="P130:R133"/>
    <mergeCell ref="G132:O133"/>
    <mergeCell ref="Z136:Z137"/>
    <mergeCell ref="Y134:Y135"/>
    <mergeCell ref="AC130:AG133"/>
    <mergeCell ref="S134:T137"/>
    <mergeCell ref="C140:AG140"/>
    <mergeCell ref="AF443:AG443"/>
    <mergeCell ref="AC440:AE440"/>
    <mergeCell ref="AC439:AE439"/>
    <mergeCell ref="F440:AB440"/>
    <mergeCell ref="F439:AB439"/>
    <mergeCell ref="F436:AB438"/>
    <mergeCell ref="AF436:AG438"/>
    <mergeCell ref="F426:AB427"/>
    <mergeCell ref="F432:AB432"/>
    <mergeCell ref="F433:AB433"/>
    <mergeCell ref="F434:AB434"/>
    <mergeCell ref="F435:AB435"/>
    <mergeCell ref="F431:AB431"/>
    <mergeCell ref="F428:AB428"/>
    <mergeCell ref="AF439:AG439"/>
    <mergeCell ref="AF440:AG440"/>
    <mergeCell ref="F443:AB443"/>
    <mergeCell ref="AF431:AG431"/>
    <mergeCell ref="AF432:AG432"/>
    <mergeCell ref="AF433:AG433"/>
    <mergeCell ref="AF434:AG434"/>
    <mergeCell ref="AC435:AE435"/>
    <mergeCell ref="AF435:AG435"/>
    <mergeCell ref="AF426:AG427"/>
    <mergeCell ref="AF417:AG417"/>
    <mergeCell ref="F420:AB420"/>
    <mergeCell ref="F422:AB422"/>
    <mergeCell ref="AC422:AE422"/>
    <mergeCell ref="AC421:AE421"/>
    <mergeCell ref="AC418:AE418"/>
    <mergeCell ref="F423:AB425"/>
    <mergeCell ref="F421:AB421"/>
    <mergeCell ref="F418:AB418"/>
    <mergeCell ref="F419:AB419"/>
    <mergeCell ref="AF419:AG419"/>
    <mergeCell ref="AC417:AE417"/>
    <mergeCell ref="AC420:AE420"/>
    <mergeCell ref="AC419:AE419"/>
    <mergeCell ref="AF423:AG425"/>
    <mergeCell ref="AC433:AE433"/>
    <mergeCell ref="B430:AG430"/>
    <mergeCell ref="AC426:AE427"/>
    <mergeCell ref="B433:E433"/>
    <mergeCell ref="B434:E434"/>
    <mergeCell ref="B435:E435"/>
    <mergeCell ref="B426:E428"/>
    <mergeCell ref="AC431:AE431"/>
    <mergeCell ref="AC434:AE434"/>
    <mergeCell ref="B447:E448"/>
    <mergeCell ref="B446:E446"/>
    <mergeCell ref="B444:E445"/>
    <mergeCell ref="B436:E440"/>
    <mergeCell ref="B441:E443"/>
    <mergeCell ref="B421:E421"/>
    <mergeCell ref="B422:E422"/>
    <mergeCell ref="B423:E425"/>
    <mergeCell ref="B431:E431"/>
    <mergeCell ref="B432:E432"/>
    <mergeCell ref="AF446:AG446"/>
    <mergeCell ref="AF441:AG441"/>
    <mergeCell ref="AF444:AG444"/>
    <mergeCell ref="AF442:AG442"/>
    <mergeCell ref="F417:AB417"/>
    <mergeCell ref="AC423:AE425"/>
    <mergeCell ref="Z62:AC63"/>
    <mergeCell ref="Z64:AC68"/>
    <mergeCell ref="Z69:AC73"/>
    <mergeCell ref="Z74:AC78"/>
    <mergeCell ref="H62:L63"/>
    <mergeCell ref="H64:L68"/>
    <mergeCell ref="H69:L73"/>
    <mergeCell ref="H74:L78"/>
    <mergeCell ref="B356:AG356"/>
    <mergeCell ref="B417:E420"/>
    <mergeCell ref="AC428:AE428"/>
    <mergeCell ref="AF428:AG428"/>
    <mergeCell ref="AC436:AE438"/>
    <mergeCell ref="AC432:AE432"/>
    <mergeCell ref="AF418:AG418"/>
    <mergeCell ref="AF421:AG421"/>
    <mergeCell ref="AF420:AG420"/>
    <mergeCell ref="AF422:AG422"/>
  </mergeCells>
  <phoneticPr fontId="1"/>
  <conditionalFormatting sqref="H24">
    <cfRule type="expression" dxfId="409" priority="1288">
      <formula>H24=""</formula>
    </cfRule>
  </conditionalFormatting>
  <conditionalFormatting sqref="H26">
    <cfRule type="expression" dxfId="408" priority="1287">
      <formula>H26=""</formula>
    </cfRule>
  </conditionalFormatting>
  <conditionalFormatting sqref="X30:Z31">
    <cfRule type="expression" dxfId="407" priority="1284">
      <formula>$X$30=""</formula>
    </cfRule>
  </conditionalFormatting>
  <conditionalFormatting sqref="AB30:AD31">
    <cfRule type="expression" dxfId="406" priority="1283">
      <formula>$AB$30=""</formula>
    </cfRule>
  </conditionalFormatting>
  <conditionalFormatting sqref="AF30:AG31">
    <cfRule type="expression" dxfId="405" priority="1282">
      <formula>$AF$30=""</formula>
    </cfRule>
  </conditionalFormatting>
  <conditionalFormatting sqref="H36">
    <cfRule type="expression" dxfId="404" priority="1278">
      <formula>H36=""</formula>
    </cfRule>
  </conditionalFormatting>
  <conditionalFormatting sqref="H38">
    <cfRule type="expression" dxfId="403" priority="1279">
      <formula>H38=""</formula>
    </cfRule>
  </conditionalFormatting>
  <conditionalFormatting sqref="H34:R35">
    <cfRule type="expression" dxfId="402" priority="1277">
      <formula>H34=""</formula>
    </cfRule>
  </conditionalFormatting>
  <conditionalFormatting sqref="J206 J208">
    <cfRule type="expression" dxfId="401" priority="1271">
      <formula>J206=""</formula>
    </cfRule>
  </conditionalFormatting>
  <conditionalFormatting sqref="J210">
    <cfRule type="expression" dxfId="400" priority="1270">
      <formula>J210=""</formula>
    </cfRule>
  </conditionalFormatting>
  <conditionalFormatting sqref="J212:K213">
    <cfRule type="expression" dxfId="399" priority="1268">
      <formula>J212=""</formula>
    </cfRule>
  </conditionalFormatting>
  <conditionalFormatting sqref="M212:N213">
    <cfRule type="expression" dxfId="398" priority="1267">
      <formula>M212=""</formula>
    </cfRule>
  </conditionalFormatting>
  <conditionalFormatting sqref="P212:R213">
    <cfRule type="expression" dxfId="397" priority="1266">
      <formula>P212=""</formula>
    </cfRule>
  </conditionalFormatting>
  <conditionalFormatting sqref="Z212:AA213">
    <cfRule type="expression" dxfId="396" priority="1265">
      <formula>Z212=""</formula>
    </cfRule>
  </conditionalFormatting>
  <conditionalFormatting sqref="AC212:AD213">
    <cfRule type="expression" dxfId="395" priority="1264">
      <formula>AC212=""</formula>
    </cfRule>
  </conditionalFormatting>
  <conditionalFormatting sqref="AF212:AG213">
    <cfRule type="expression" dxfId="394" priority="1263">
      <formula>AF212=""</formula>
    </cfRule>
  </conditionalFormatting>
  <conditionalFormatting sqref="G214:M215">
    <cfRule type="expression" dxfId="393" priority="108" stopIfTrue="1">
      <formula>$J$204="Self-employed"</formula>
    </cfRule>
    <cfRule type="expression" dxfId="392" priority="114" stopIfTrue="1">
      <formula>$J$204="Fresh Graduate"</formula>
    </cfRule>
    <cfRule type="expression" dxfId="391" priority="130" stopIfTrue="1">
      <formula>$J$204="Unemployed"</formula>
    </cfRule>
    <cfRule type="expression" dxfId="390" priority="1262">
      <formula>G214=""</formula>
    </cfRule>
  </conditionalFormatting>
  <conditionalFormatting sqref="Q214:W215">
    <cfRule type="expression" dxfId="389" priority="112" stopIfTrue="1">
      <formula>$J$204="Self-employed"</formula>
    </cfRule>
    <cfRule type="expression" dxfId="388" priority="113" stopIfTrue="1">
      <formula>$J$204="Fresh Graduate"</formula>
    </cfRule>
    <cfRule type="expression" dxfId="387" priority="129" stopIfTrue="1">
      <formula>$J$204="Unemployed"</formula>
    </cfRule>
    <cfRule type="expression" dxfId="386" priority="1261">
      <formula>Q214=""</formula>
    </cfRule>
  </conditionalFormatting>
  <conditionalFormatting sqref="AA214:AG215">
    <cfRule type="expression" dxfId="385" priority="110" stopIfTrue="1">
      <formula>$J$204="Self-employed"</formula>
    </cfRule>
    <cfRule type="expression" dxfId="384" priority="111" stopIfTrue="1">
      <formula>$J$204="Fresh Graduate"</formula>
    </cfRule>
    <cfRule type="expression" dxfId="383" priority="128" stopIfTrue="1">
      <formula>$J$204="Unemployed"</formula>
    </cfRule>
    <cfRule type="expression" dxfId="382" priority="1260">
      <formula>AA214=""</formula>
    </cfRule>
  </conditionalFormatting>
  <conditionalFormatting sqref="G46">
    <cfRule type="expression" dxfId="381" priority="1259">
      <formula>G46=""</formula>
    </cfRule>
  </conditionalFormatting>
  <conditionalFormatting sqref="Q46">
    <cfRule type="expression" dxfId="380" priority="1258">
      <formula>Q46=""</formula>
    </cfRule>
  </conditionalFormatting>
  <conditionalFormatting sqref="AA46">
    <cfRule type="expression" dxfId="379" priority="1257">
      <formula>AA46=""</formula>
    </cfRule>
  </conditionalFormatting>
  <conditionalFormatting sqref="G44:W45">
    <cfRule type="expression" dxfId="378" priority="1256">
      <formula>$G$44=""</formula>
    </cfRule>
  </conditionalFormatting>
  <conditionalFormatting sqref="AC44:AG45">
    <cfRule type="expression" dxfId="377" priority="1255">
      <formula>$AC$44=""</formula>
    </cfRule>
  </conditionalFormatting>
  <conditionalFormatting sqref="E69">
    <cfRule type="expression" dxfId="376" priority="1244">
      <formula>E69=""</formula>
    </cfRule>
  </conditionalFormatting>
  <conditionalFormatting sqref="Y112 AA112 AA116 AA120 AA124 AA128 AA132 AA136 AA262 AC262">
    <cfRule type="expression" dxfId="375" priority="1054" stopIfTrue="1">
      <formula>$C110=""</formula>
    </cfRule>
    <cfRule type="expression" dxfId="374" priority="1239">
      <formula>Y112=""</formula>
    </cfRule>
  </conditionalFormatting>
  <conditionalFormatting sqref="G112">
    <cfRule type="expression" dxfId="373" priority="1228">
      <formula>G112&lt;&gt;""</formula>
    </cfRule>
    <cfRule type="expression" dxfId="372" priority="1231">
      <formula>C110="Higher Education"</formula>
    </cfRule>
    <cfRule type="expression" dxfId="371" priority="1233">
      <formula>C110="Upper Secondary Education"</formula>
    </cfRule>
    <cfRule type="expression" dxfId="370" priority="1234">
      <formula>C110="Lower Secondary Education"</formula>
    </cfRule>
    <cfRule type="expression" dxfId="369" priority="1235">
      <formula>C110="Primary Education"</formula>
    </cfRule>
  </conditionalFormatting>
  <conditionalFormatting sqref="G110">
    <cfRule type="expression" dxfId="368" priority="1229" stopIfTrue="1">
      <formula>C110=""</formula>
    </cfRule>
    <cfRule type="expression" dxfId="367" priority="1232">
      <formula>G110=""</formula>
    </cfRule>
  </conditionalFormatting>
  <conditionalFormatting sqref="AA110 Y110 Y114 Y118 Y122 Y126 Y130 Y134 AA264 AC260 AA260 AA268 AA272 AA276">
    <cfRule type="expression" dxfId="366" priority="1046" stopIfTrue="1">
      <formula>$C110=""</formula>
    </cfRule>
    <cfRule type="expression" dxfId="365" priority="1049">
      <formula>Y110=""</formula>
    </cfRule>
  </conditionalFormatting>
  <conditionalFormatting sqref="K264 K268 K272 K276 K280 K260 K284">
    <cfRule type="expression" dxfId="364" priority="683" stopIfTrue="1">
      <formula>$K260&lt;&gt;""</formula>
    </cfRule>
    <cfRule type="expression" dxfId="363" priority="1045">
      <formula>$C260&lt;&gt;""</formula>
    </cfRule>
  </conditionalFormatting>
  <conditionalFormatting sqref="AE260:AF267">
    <cfRule type="expression" dxfId="362" priority="1029">
      <formula>$AE260&lt;&gt;""</formula>
    </cfRule>
    <cfRule type="expression" dxfId="361" priority="1030">
      <formula>$C260&lt;&gt;""</formula>
    </cfRule>
  </conditionalFormatting>
  <conditionalFormatting sqref="AG260:AG267">
    <cfRule type="expression" dxfId="360" priority="1027">
      <formula>$AG260&lt;&gt;""</formula>
    </cfRule>
    <cfRule type="expression" dxfId="359" priority="1028">
      <formula>$C260&lt;&gt;""</formula>
    </cfRule>
  </conditionalFormatting>
  <conditionalFormatting sqref="AE268:AF271">
    <cfRule type="expression" dxfId="358" priority="1009">
      <formula>$AE268&lt;&gt;""</formula>
    </cfRule>
    <cfRule type="expression" dxfId="357" priority="1010">
      <formula>$C268&lt;&gt;""</formula>
    </cfRule>
  </conditionalFormatting>
  <conditionalFormatting sqref="AG268:AG271">
    <cfRule type="expression" dxfId="356" priority="1007">
      <formula>$AG268&lt;&gt;""</formula>
    </cfRule>
    <cfRule type="expression" dxfId="355" priority="1008">
      <formula>$C268&lt;&gt;""</formula>
    </cfRule>
  </conditionalFormatting>
  <conditionalFormatting sqref="AE272:AF275">
    <cfRule type="expression" dxfId="354" priority="989">
      <formula>$AE272&lt;&gt;""</formula>
    </cfRule>
    <cfRule type="expression" dxfId="353" priority="990">
      <formula>$C272&lt;&gt;""</formula>
    </cfRule>
  </conditionalFormatting>
  <conditionalFormatting sqref="AG272:AG275">
    <cfRule type="expression" dxfId="352" priority="987">
      <formula>$AG272&lt;&gt;""</formula>
    </cfRule>
    <cfRule type="expression" dxfId="351" priority="988">
      <formula>$C272&lt;&gt;""</formula>
    </cfRule>
  </conditionalFormatting>
  <conditionalFormatting sqref="AE276:AF279">
    <cfRule type="expression" dxfId="350" priority="969">
      <formula>$AE276&lt;&gt;""</formula>
    </cfRule>
    <cfRule type="expression" dxfId="349" priority="970">
      <formula>$C276&lt;&gt;""</formula>
    </cfRule>
  </conditionalFormatting>
  <conditionalFormatting sqref="AG276:AG279">
    <cfRule type="expression" dxfId="348" priority="967">
      <formula>$AG276&lt;&gt;""</formula>
    </cfRule>
    <cfRule type="expression" dxfId="347" priority="968">
      <formula>$C276&lt;&gt;""</formula>
    </cfRule>
  </conditionalFormatting>
  <conditionalFormatting sqref="AE280:AF283">
    <cfRule type="expression" dxfId="346" priority="949">
      <formula>$AE280&lt;&gt;""</formula>
    </cfRule>
    <cfRule type="expression" dxfId="345" priority="950">
      <formula>$C280&lt;&gt;""</formula>
    </cfRule>
  </conditionalFormatting>
  <conditionalFormatting sqref="AG280:AG283">
    <cfRule type="expression" dxfId="344" priority="947">
      <formula>$AG280&lt;&gt;""</formula>
    </cfRule>
    <cfRule type="expression" dxfId="343" priority="948">
      <formula>$C280&lt;&gt;""</formula>
    </cfRule>
  </conditionalFormatting>
  <conditionalFormatting sqref="AE284:AF287">
    <cfRule type="expression" dxfId="342" priority="929">
      <formula>$AE284&lt;&gt;""</formula>
    </cfRule>
    <cfRule type="expression" dxfId="341" priority="930">
      <formula>$C284&lt;&gt;""</formula>
    </cfRule>
  </conditionalFormatting>
  <conditionalFormatting sqref="AG284:AG287">
    <cfRule type="expression" dxfId="340" priority="927">
      <formula>$AG284&lt;&gt;""</formula>
    </cfRule>
    <cfRule type="expression" dxfId="339" priority="928">
      <formula>$C284&lt;&gt;""</formula>
    </cfRule>
  </conditionalFormatting>
  <conditionalFormatting sqref="AC110 AC114 AC118 AC122 AC126 AC130 AC134">
    <cfRule type="expression" dxfId="338" priority="889">
      <formula>AC110&lt;&gt;""</formula>
    </cfRule>
    <cfRule type="expression" dxfId="337" priority="890">
      <formula>C110="Higher Education"</formula>
    </cfRule>
    <cfRule type="expression" dxfId="336" priority="892">
      <formula>$C110="Upper Secondary Education"</formula>
    </cfRule>
    <cfRule type="expression" dxfId="335" priority="893">
      <formula>$C110="Lower Secondary Education"</formula>
    </cfRule>
    <cfRule type="expression" dxfId="334" priority="894">
      <formula>$C110="Primary Education"</formula>
    </cfRule>
  </conditionalFormatting>
  <conditionalFormatting sqref="Y116">
    <cfRule type="expression" dxfId="333" priority="860" stopIfTrue="1">
      <formula>$C114=""</formula>
    </cfRule>
    <cfRule type="expression" dxfId="332" priority="861">
      <formula>Y116=""</formula>
    </cfRule>
  </conditionalFormatting>
  <conditionalFormatting sqref="AA114">
    <cfRule type="expression" dxfId="331" priority="858" stopIfTrue="1">
      <formula>$C114=""</formula>
    </cfRule>
    <cfRule type="expression" dxfId="330" priority="859">
      <formula>AA114=""</formula>
    </cfRule>
  </conditionalFormatting>
  <conditionalFormatting sqref="Y120">
    <cfRule type="expression" dxfId="329" priority="856" stopIfTrue="1">
      <formula>$C118=""</formula>
    </cfRule>
    <cfRule type="expression" dxfId="328" priority="857">
      <formula>Y120=""</formula>
    </cfRule>
  </conditionalFormatting>
  <conditionalFormatting sqref="AA118">
    <cfRule type="expression" dxfId="327" priority="854" stopIfTrue="1">
      <formula>$C118=""</formula>
    </cfRule>
    <cfRule type="expression" dxfId="326" priority="855">
      <formula>AA118=""</formula>
    </cfRule>
  </conditionalFormatting>
  <conditionalFormatting sqref="Y124">
    <cfRule type="expression" dxfId="325" priority="852" stopIfTrue="1">
      <formula>$C122=""</formula>
    </cfRule>
    <cfRule type="expression" dxfId="324" priority="853">
      <formula>Y124=""</formula>
    </cfRule>
  </conditionalFormatting>
  <conditionalFormatting sqref="AA122">
    <cfRule type="expression" dxfId="323" priority="850" stopIfTrue="1">
      <formula>$C122=""</formula>
    </cfRule>
    <cfRule type="expression" dxfId="322" priority="851">
      <formula>AA122=""</formula>
    </cfRule>
  </conditionalFormatting>
  <conditionalFormatting sqref="Y128">
    <cfRule type="expression" dxfId="321" priority="775" stopIfTrue="1">
      <formula>$C126=""</formula>
    </cfRule>
    <cfRule type="expression" dxfId="320" priority="776">
      <formula>Y128=""</formula>
    </cfRule>
  </conditionalFormatting>
  <conditionalFormatting sqref="AA126">
    <cfRule type="expression" dxfId="319" priority="773" stopIfTrue="1">
      <formula>$C126=""</formula>
    </cfRule>
    <cfRule type="expression" dxfId="318" priority="774">
      <formula>AA126=""</formula>
    </cfRule>
  </conditionalFormatting>
  <conditionalFormatting sqref="Y132">
    <cfRule type="expression" dxfId="317" priority="760" stopIfTrue="1">
      <formula>$C130=""</formula>
    </cfRule>
    <cfRule type="expression" dxfId="316" priority="761">
      <formula>Y132=""</formula>
    </cfRule>
  </conditionalFormatting>
  <conditionalFormatting sqref="AA130">
    <cfRule type="expression" dxfId="315" priority="758" stopIfTrue="1">
      <formula>$C130=""</formula>
    </cfRule>
    <cfRule type="expression" dxfId="314" priority="759">
      <formula>AA130=""</formula>
    </cfRule>
  </conditionalFormatting>
  <conditionalFormatting sqref="Y136">
    <cfRule type="expression" dxfId="313" priority="745" stopIfTrue="1">
      <formula>$C134=""</formula>
    </cfRule>
    <cfRule type="expression" dxfId="312" priority="746">
      <formula>Y136=""</formula>
    </cfRule>
  </conditionalFormatting>
  <conditionalFormatting sqref="AA134">
    <cfRule type="expression" dxfId="311" priority="743" stopIfTrue="1">
      <formula>$C134=""</formula>
    </cfRule>
    <cfRule type="expression" dxfId="310" priority="744">
      <formula>AA134=""</formula>
    </cfRule>
  </conditionalFormatting>
  <conditionalFormatting sqref="AA266">
    <cfRule type="expression" dxfId="309" priority="686" stopIfTrue="1">
      <formula>$C264=""</formula>
    </cfRule>
    <cfRule type="expression" dxfId="308" priority="687">
      <formula>AA266=""</formula>
    </cfRule>
  </conditionalFormatting>
  <conditionalFormatting sqref="AC266">
    <cfRule type="expression" dxfId="307" priority="684" stopIfTrue="1">
      <formula>$C264=""</formula>
    </cfRule>
    <cfRule type="expression" dxfId="306" priority="685">
      <formula>AC266=""</formula>
    </cfRule>
  </conditionalFormatting>
  <conditionalFormatting sqref="AC264">
    <cfRule type="expression" dxfId="305" priority="688" stopIfTrue="1">
      <formula>$C264=""</formula>
    </cfRule>
    <cfRule type="expression" dxfId="304" priority="689">
      <formula>AC264=""</formula>
    </cfRule>
  </conditionalFormatting>
  <conditionalFormatting sqref="V264:X265 V260:X261">
    <cfRule type="expression" dxfId="303" priority="681">
      <formula>$V260&lt;&gt;""</formula>
    </cfRule>
    <cfRule type="expression" dxfId="302" priority="682">
      <formula>$C260&lt;&gt;""</formula>
    </cfRule>
  </conditionalFormatting>
  <conditionalFormatting sqref="V266:X267 V262:X263">
    <cfRule type="expression" dxfId="301" priority="617">
      <formula>$V262&lt;&gt;""</formula>
    </cfRule>
    <cfRule type="expression" dxfId="300" priority="680">
      <formula>$C260&lt;&gt;""</formula>
    </cfRule>
  </conditionalFormatting>
  <conditionalFormatting sqref="AA270">
    <cfRule type="expression" dxfId="299" priority="676" stopIfTrue="1">
      <formula>$C268=""</formula>
    </cfRule>
    <cfRule type="expression" dxfId="298" priority="677">
      <formula>AA270=""</formula>
    </cfRule>
  </conditionalFormatting>
  <conditionalFormatting sqref="AC270">
    <cfRule type="expression" dxfId="297" priority="674" stopIfTrue="1">
      <formula>$C268=""</formula>
    </cfRule>
    <cfRule type="expression" dxfId="296" priority="675">
      <formula>AC270=""</formula>
    </cfRule>
  </conditionalFormatting>
  <conditionalFormatting sqref="AC268">
    <cfRule type="expression" dxfId="295" priority="678" stopIfTrue="1">
      <formula>$C268=""</formula>
    </cfRule>
    <cfRule type="expression" dxfId="294" priority="679">
      <formula>AC268=""</formula>
    </cfRule>
  </conditionalFormatting>
  <conditionalFormatting sqref="V268:X269">
    <cfRule type="expression" dxfId="293" priority="672">
      <formula>$V268&lt;&gt;""</formula>
    </cfRule>
    <cfRule type="expression" dxfId="292" priority="673">
      <formula>$C268&lt;&gt;""</formula>
    </cfRule>
  </conditionalFormatting>
  <conditionalFormatting sqref="V270:X271">
    <cfRule type="expression" dxfId="291" priority="670">
      <formula>$V270&lt;&gt;""</formula>
    </cfRule>
    <cfRule type="expression" dxfId="290" priority="671">
      <formula>$C268&lt;&gt;""</formula>
    </cfRule>
  </conditionalFormatting>
  <conditionalFormatting sqref="AA274">
    <cfRule type="expression" dxfId="289" priority="666" stopIfTrue="1">
      <formula>$C272=""</formula>
    </cfRule>
    <cfRule type="expression" dxfId="288" priority="667">
      <formula>AA274=""</formula>
    </cfRule>
  </conditionalFormatting>
  <conditionalFormatting sqref="AC274">
    <cfRule type="expression" dxfId="287" priority="664" stopIfTrue="1">
      <formula>$C272=""</formula>
    </cfRule>
    <cfRule type="expression" dxfId="286" priority="665">
      <formula>AC274=""</formula>
    </cfRule>
  </conditionalFormatting>
  <conditionalFormatting sqref="AC272">
    <cfRule type="expression" dxfId="285" priority="668" stopIfTrue="1">
      <formula>$C272=""</formula>
    </cfRule>
    <cfRule type="expression" dxfId="284" priority="669">
      <formula>AC272=""</formula>
    </cfRule>
  </conditionalFormatting>
  <conditionalFormatting sqref="V272:X273">
    <cfRule type="expression" dxfId="283" priority="662">
      <formula>$V272&lt;&gt;""</formula>
    </cfRule>
    <cfRule type="expression" dxfId="282" priority="663">
      <formula>$C272&lt;&gt;""</formula>
    </cfRule>
  </conditionalFormatting>
  <conditionalFormatting sqref="V274:X275">
    <cfRule type="expression" dxfId="281" priority="660">
      <formula>$V274&lt;&gt;""</formula>
    </cfRule>
    <cfRule type="expression" dxfId="280" priority="661">
      <formula>$C272&lt;&gt;""</formula>
    </cfRule>
  </conditionalFormatting>
  <conditionalFormatting sqref="AA278">
    <cfRule type="expression" dxfId="279" priority="656" stopIfTrue="1">
      <formula>$C276=""</formula>
    </cfRule>
    <cfRule type="expression" dxfId="278" priority="657">
      <formula>AA278=""</formula>
    </cfRule>
  </conditionalFormatting>
  <conditionalFormatting sqref="AC278">
    <cfRule type="expression" dxfId="277" priority="654" stopIfTrue="1">
      <formula>$C276=""</formula>
    </cfRule>
    <cfRule type="expression" dxfId="276" priority="655">
      <formula>AC278=""</formula>
    </cfRule>
  </conditionalFormatting>
  <conditionalFormatting sqref="AC276">
    <cfRule type="expression" dxfId="275" priority="658" stopIfTrue="1">
      <formula>$C276=""</formula>
    </cfRule>
    <cfRule type="expression" dxfId="274" priority="659">
      <formula>AC276=""</formula>
    </cfRule>
  </conditionalFormatting>
  <conditionalFormatting sqref="V276:X277">
    <cfRule type="expression" dxfId="273" priority="652">
      <formula>$V276&lt;&gt;""</formula>
    </cfRule>
    <cfRule type="expression" dxfId="272" priority="653">
      <formula>$C276&lt;&gt;""</formula>
    </cfRule>
  </conditionalFormatting>
  <conditionalFormatting sqref="V278:X279">
    <cfRule type="expression" dxfId="271" priority="650">
      <formula>$V278&lt;&gt;""</formula>
    </cfRule>
    <cfRule type="expression" dxfId="270" priority="651">
      <formula>$C276&lt;&gt;""</formula>
    </cfRule>
  </conditionalFormatting>
  <conditionalFormatting sqref="V280:X281">
    <cfRule type="expression" dxfId="269" priority="642">
      <formula>V280&lt;&gt;""</formula>
    </cfRule>
    <cfRule type="expression" dxfId="268" priority="643">
      <formula>$C280&lt;&gt;""</formula>
    </cfRule>
  </conditionalFormatting>
  <conditionalFormatting sqref="V282:X283">
    <cfRule type="expression" dxfId="267" priority="640">
      <formula>$V282&lt;&gt;""</formula>
    </cfRule>
    <cfRule type="expression" dxfId="266" priority="641">
      <formula>$C280&lt;&gt;""</formula>
    </cfRule>
  </conditionalFormatting>
  <conditionalFormatting sqref="V284:X285">
    <cfRule type="expression" dxfId="265" priority="632">
      <formula>$V284&lt;&gt;""</formula>
    </cfRule>
    <cfRule type="expression" dxfId="264" priority="633">
      <formula>$C284&lt;&gt;""</formula>
    </cfRule>
  </conditionalFormatting>
  <conditionalFormatting sqref="V286:X287">
    <cfRule type="expression" dxfId="263" priority="630">
      <formula>$V286&lt;&gt;""</formula>
    </cfRule>
    <cfRule type="expression" dxfId="262" priority="631">
      <formula>$C284&lt;&gt;""</formula>
    </cfRule>
  </conditionalFormatting>
  <conditionalFormatting sqref="X36">
    <cfRule type="expression" dxfId="261" priority="577">
      <formula>X36=""</formula>
    </cfRule>
  </conditionalFormatting>
  <conditionalFormatting sqref="AA282">
    <cfRule type="expression" dxfId="260" priority="569" stopIfTrue="1">
      <formula>$C280=""</formula>
    </cfRule>
    <cfRule type="expression" dxfId="259" priority="570">
      <formula>AA282=""</formula>
    </cfRule>
  </conditionalFormatting>
  <conditionalFormatting sqref="AA280">
    <cfRule type="expression" dxfId="258" priority="571" stopIfTrue="1">
      <formula>$C280=""</formula>
    </cfRule>
    <cfRule type="expression" dxfId="257" priority="572">
      <formula>AA280=""</formula>
    </cfRule>
  </conditionalFormatting>
  <conditionalFormatting sqref="AA286">
    <cfRule type="expression" dxfId="256" priority="565" stopIfTrue="1">
      <formula>$C284=""</formula>
    </cfRule>
    <cfRule type="expression" dxfId="255" priority="566">
      <formula>AA286=""</formula>
    </cfRule>
  </conditionalFormatting>
  <conditionalFormatting sqref="AA284">
    <cfRule type="expression" dxfId="254" priority="567" stopIfTrue="1">
      <formula>$C284=""</formula>
    </cfRule>
    <cfRule type="expression" dxfId="253" priority="568">
      <formula>AA284=""</formula>
    </cfRule>
  </conditionalFormatting>
  <conditionalFormatting sqref="AC282">
    <cfRule type="expression" dxfId="252" priority="557" stopIfTrue="1">
      <formula>$C280=""</formula>
    </cfRule>
    <cfRule type="expression" dxfId="251" priority="558">
      <formula>AC282=""</formula>
    </cfRule>
  </conditionalFormatting>
  <conditionalFormatting sqref="AC280">
    <cfRule type="expression" dxfId="250" priority="559" stopIfTrue="1">
      <formula>$C280=""</formula>
    </cfRule>
    <cfRule type="expression" dxfId="249" priority="560">
      <formula>AC280=""</formula>
    </cfRule>
  </conditionalFormatting>
  <conditionalFormatting sqref="AC286">
    <cfRule type="expression" dxfId="248" priority="553" stopIfTrue="1">
      <formula>$C284=""</formula>
    </cfRule>
    <cfRule type="expression" dxfId="247" priority="554">
      <formula>AC286=""</formula>
    </cfRule>
  </conditionalFormatting>
  <conditionalFormatting sqref="AC284">
    <cfRule type="expression" dxfId="246" priority="555" stopIfTrue="1">
      <formula>$C284=""</formula>
    </cfRule>
    <cfRule type="expression" dxfId="245" priority="556">
      <formula>AC284=""</formula>
    </cfRule>
  </conditionalFormatting>
  <conditionalFormatting sqref="Q268">
    <cfRule type="expression" dxfId="244" priority="547">
      <formula>$Q268&lt;&gt;""</formula>
    </cfRule>
    <cfRule type="expression" dxfId="243" priority="548">
      <formula>$C268&lt;&gt;""</formula>
    </cfRule>
  </conditionalFormatting>
  <conditionalFormatting sqref="Q272">
    <cfRule type="expression" dxfId="242" priority="545">
      <formula>$Q272&lt;&gt;""</formula>
    </cfRule>
    <cfRule type="expression" dxfId="241" priority="546">
      <formula>$C272&lt;&gt;""</formula>
    </cfRule>
  </conditionalFormatting>
  <conditionalFormatting sqref="Q276">
    <cfRule type="expression" dxfId="240" priority="543">
      <formula>$Q276&lt;&gt;""</formula>
    </cfRule>
    <cfRule type="expression" dxfId="239" priority="544">
      <formula>$C276&lt;&gt;""</formula>
    </cfRule>
  </conditionalFormatting>
  <conditionalFormatting sqref="Q280">
    <cfRule type="expression" dxfId="238" priority="541">
      <formula>$Q280&lt;&gt;""</formula>
    </cfRule>
    <cfRule type="expression" dxfId="237" priority="542">
      <formula>$C280&lt;&gt;""</formula>
    </cfRule>
  </conditionalFormatting>
  <conditionalFormatting sqref="Q284">
    <cfRule type="expression" dxfId="236" priority="539">
      <formula>$Q284&lt;&gt;""</formula>
    </cfRule>
    <cfRule type="expression" dxfId="235" priority="540">
      <formula>$C284&lt;&gt;""</formula>
    </cfRule>
  </conditionalFormatting>
  <conditionalFormatting sqref="G114">
    <cfRule type="expression" dxfId="234" priority="531" stopIfTrue="1">
      <formula>C114=""</formula>
    </cfRule>
    <cfRule type="expression" dxfId="233" priority="532">
      <formula>G114=""</formula>
    </cfRule>
  </conditionalFormatting>
  <conditionalFormatting sqref="G118">
    <cfRule type="expression" dxfId="232" priority="529" stopIfTrue="1">
      <formula>C118=""</formula>
    </cfRule>
    <cfRule type="expression" dxfId="231" priority="530">
      <formula>G118=""</formula>
    </cfRule>
  </conditionalFormatting>
  <conditionalFormatting sqref="G122">
    <cfRule type="expression" dxfId="230" priority="527" stopIfTrue="1">
      <formula>C122=""</formula>
    </cfRule>
    <cfRule type="expression" dxfId="229" priority="528">
      <formula>G122=""</formula>
    </cfRule>
  </conditionalFormatting>
  <conditionalFormatting sqref="G126">
    <cfRule type="expression" dxfId="228" priority="495" stopIfTrue="1">
      <formula>C126=""</formula>
    </cfRule>
    <cfRule type="expression" dxfId="227" priority="496">
      <formula>G126=""</formula>
    </cfRule>
  </conditionalFormatting>
  <conditionalFormatting sqref="G130">
    <cfRule type="expression" dxfId="226" priority="493" stopIfTrue="1">
      <formula>C130=""</formula>
    </cfRule>
    <cfRule type="expression" dxfId="225" priority="494">
      <formula>G130=""</formula>
    </cfRule>
  </conditionalFormatting>
  <conditionalFormatting sqref="G134">
    <cfRule type="expression" dxfId="224" priority="491" stopIfTrue="1">
      <formula>C134=""</formula>
    </cfRule>
    <cfRule type="expression" dxfId="223" priority="492">
      <formula>G134=""</formula>
    </cfRule>
  </conditionalFormatting>
  <conditionalFormatting sqref="C309">
    <cfRule type="expression" dxfId="222" priority="388">
      <formula>$C309=""</formula>
    </cfRule>
  </conditionalFormatting>
  <conditionalFormatting sqref="C317">
    <cfRule type="expression" dxfId="221" priority="383">
      <formula>$C317=""</formula>
    </cfRule>
  </conditionalFormatting>
  <conditionalFormatting sqref="C321">
    <cfRule type="expression" dxfId="220" priority="382">
      <formula>$C321=""</formula>
    </cfRule>
  </conditionalFormatting>
  <conditionalFormatting sqref="AB317:AD318">
    <cfRule type="notContainsBlanks" dxfId="219" priority="375">
      <formula>LEN(TRIM(AB317))&gt;0</formula>
    </cfRule>
    <cfRule type="expression" dxfId="218" priority="380">
      <formula>$C$317="Yes"</formula>
    </cfRule>
  </conditionalFormatting>
  <conditionalFormatting sqref="Y317:Z318">
    <cfRule type="notContainsBlanks" dxfId="217" priority="376">
      <formula>LEN(TRIM(Y317))&gt;0</formula>
    </cfRule>
    <cfRule type="expression" dxfId="216" priority="381">
      <formula>$C$317="Yes"</formula>
    </cfRule>
  </conditionalFormatting>
  <conditionalFormatting sqref="L317:M318">
    <cfRule type="notContainsBlanks" dxfId="215" priority="378">
      <formula>LEN(TRIM(L317))&gt;0</formula>
    </cfRule>
    <cfRule type="expression" dxfId="214" priority="379">
      <formula>$C$317="Yes"</formula>
    </cfRule>
  </conditionalFormatting>
  <conditionalFormatting sqref="N321">
    <cfRule type="expression" dxfId="213" priority="373">
      <formula>$C$321="No"</formula>
    </cfRule>
    <cfRule type="notContainsBlanks" dxfId="212" priority="374">
      <formula>LEN(TRIM(N321))&gt;0</formula>
    </cfRule>
    <cfRule type="expression" dxfId="211" priority="1289">
      <formula>$C$321="Yes"</formula>
    </cfRule>
  </conditionalFormatting>
  <conditionalFormatting sqref="C334">
    <cfRule type="expression" dxfId="210" priority="365">
      <formula>$C334=""</formula>
    </cfRule>
  </conditionalFormatting>
  <conditionalFormatting sqref="C338">
    <cfRule type="expression" dxfId="209" priority="364">
      <formula>$C338=""</formula>
    </cfRule>
  </conditionalFormatting>
  <conditionalFormatting sqref="L334:AG335">
    <cfRule type="expression" dxfId="208" priority="77">
      <formula>$C$334=""</formula>
    </cfRule>
    <cfRule type="expression" dxfId="207" priority="361">
      <formula>$C$334="No"</formula>
    </cfRule>
    <cfRule type="notContainsBlanks" dxfId="206" priority="362">
      <formula>LEN(TRIM(L334))&gt;0</formula>
    </cfRule>
    <cfRule type="expression" dxfId="205" priority="363">
      <formula>$C$334="Yes"</formula>
    </cfRule>
  </conditionalFormatting>
  <conditionalFormatting sqref="L338:AG339">
    <cfRule type="expression" dxfId="204" priority="76">
      <formula>$C$338=""</formula>
    </cfRule>
    <cfRule type="expression" dxfId="203" priority="358">
      <formula>$C$338="No"</formula>
    </cfRule>
    <cfRule type="notContainsBlanks" dxfId="202" priority="359">
      <formula>LEN(TRIM(L338))&gt;0</formula>
    </cfRule>
    <cfRule type="expression" dxfId="201" priority="360">
      <formula>$C$338="Yes"</formula>
    </cfRule>
  </conditionalFormatting>
  <conditionalFormatting sqref="M151 M153 M155 M157 AC420 AC418">
    <cfRule type="containsBlanks" dxfId="200" priority="350">
      <formula>LEN(TRIM(M151))=0</formula>
    </cfRule>
  </conditionalFormatting>
  <conditionalFormatting sqref="M166">
    <cfRule type="containsBlanks" dxfId="199" priority="1296">
      <formula>LEN(TRIM(M166))=0</formula>
    </cfRule>
  </conditionalFormatting>
  <conditionalFormatting sqref="C170">
    <cfRule type="expression" dxfId="198" priority="343">
      <formula>$C170=""</formula>
    </cfRule>
  </conditionalFormatting>
  <conditionalFormatting sqref="L170">
    <cfRule type="expression" dxfId="197" priority="338">
      <formula>$C$170="No"</formula>
    </cfRule>
    <cfRule type="expression" dxfId="196" priority="1291">
      <formula>$C$170="Yes"</formula>
    </cfRule>
  </conditionalFormatting>
  <conditionalFormatting sqref="L170">
    <cfRule type="notContainsBlanks" dxfId="195" priority="342">
      <formula>LEN(TRIM(L170))&gt;0</formula>
    </cfRule>
  </conditionalFormatting>
  <conditionalFormatting sqref="AC172:AD173">
    <cfRule type="notContainsBlanks" dxfId="194" priority="274">
      <formula>LEN(TRIM(AC172))&gt;0</formula>
    </cfRule>
    <cfRule type="expression" dxfId="193" priority="330">
      <formula>$C$170="Yes"</formula>
    </cfRule>
  </conditionalFormatting>
  <conditionalFormatting sqref="AF172:AG173">
    <cfRule type="notContainsBlanks" dxfId="192" priority="272">
      <formula>LEN(TRIM(AF172))&gt;0</formula>
    </cfRule>
    <cfRule type="expression" dxfId="191" priority="329">
      <formula>$C$170="Yes"</formula>
    </cfRule>
  </conditionalFormatting>
  <conditionalFormatting sqref="C176">
    <cfRule type="expression" dxfId="190" priority="326">
      <formula>$C176=""</formula>
    </cfRule>
  </conditionalFormatting>
  <conditionalFormatting sqref="L176">
    <cfRule type="expression" dxfId="189" priority="323">
      <formula>$C$176="No"</formula>
    </cfRule>
    <cfRule type="expression" dxfId="188" priority="325">
      <formula>$C$176="Yes"</formula>
    </cfRule>
  </conditionalFormatting>
  <conditionalFormatting sqref="L176">
    <cfRule type="notContainsBlanks" dxfId="187" priority="324">
      <formula>LEN(TRIM(L176))&gt;0</formula>
    </cfRule>
  </conditionalFormatting>
  <conditionalFormatting sqref="C180">
    <cfRule type="expression" dxfId="186" priority="315">
      <formula>$C180=""</formula>
    </cfRule>
  </conditionalFormatting>
  <conditionalFormatting sqref="L180">
    <cfRule type="expression" dxfId="185" priority="312">
      <formula>$C$180="No"</formula>
    </cfRule>
    <cfRule type="expression" dxfId="184" priority="314">
      <formula>$C$180="Yes"</formula>
    </cfRule>
  </conditionalFormatting>
  <conditionalFormatting sqref="L180">
    <cfRule type="notContainsBlanks" dxfId="183" priority="313">
      <formula>LEN(TRIM(L180))&gt;0</formula>
    </cfRule>
  </conditionalFormatting>
  <conditionalFormatting sqref="R172:S173">
    <cfRule type="notContainsBlanks" dxfId="182" priority="327">
      <formula>LEN(TRIM(R172))&gt;0</formula>
    </cfRule>
    <cfRule type="expression" dxfId="181" priority="332">
      <formula>C170="Yes"</formula>
    </cfRule>
  </conditionalFormatting>
  <conditionalFormatting sqref="U172:W173">
    <cfRule type="notContainsBlanks" dxfId="180" priority="301">
      <formula>LEN(TRIM(U172))&gt;0</formula>
    </cfRule>
    <cfRule type="expression" dxfId="179" priority="302">
      <formula>$C$170="Yes"</formula>
    </cfRule>
  </conditionalFormatting>
  <conditionalFormatting sqref="L182:Q183">
    <cfRule type="expression" dxfId="178" priority="137">
      <formula>$C$180=""</formula>
    </cfRule>
    <cfRule type="expression" dxfId="177" priority="296">
      <formula>$C$180="No"</formula>
    </cfRule>
    <cfRule type="notContainsBlanks" dxfId="176" priority="297">
      <formula>LEN(TRIM(L182))&gt;0</formula>
    </cfRule>
    <cfRule type="expression" dxfId="175" priority="298">
      <formula>$C$180="Yes"</formula>
    </cfRule>
  </conditionalFormatting>
  <conditionalFormatting sqref="X182:AG183">
    <cfRule type="expression" dxfId="174" priority="136">
      <formula>$C$180=""</formula>
    </cfRule>
    <cfRule type="expression" dxfId="173" priority="293">
      <formula>$C$180="No"</formula>
    </cfRule>
    <cfRule type="notContainsBlanks" dxfId="172" priority="294">
      <formula>LEN(TRIM(X182))&gt;0</formula>
    </cfRule>
    <cfRule type="expression" dxfId="171" priority="295">
      <formula>$C$180="Yes"</formula>
    </cfRule>
  </conditionalFormatting>
  <conditionalFormatting sqref="AC184:AD185">
    <cfRule type="notContainsBlanks" dxfId="170" priority="260">
      <formula>LEN(TRIM(AC184))&gt;0</formula>
    </cfRule>
    <cfRule type="expression" dxfId="169" priority="268">
      <formula>$C$180="Yes"</formula>
    </cfRule>
  </conditionalFormatting>
  <conditionalFormatting sqref="AF184:AG185">
    <cfRule type="notContainsBlanks" dxfId="168" priority="258">
      <formula>LEN(TRIM(AF184))&gt;0</formula>
    </cfRule>
    <cfRule type="expression" dxfId="167" priority="267">
      <formula>$C$180="Yes"</formula>
    </cfRule>
  </conditionalFormatting>
  <conditionalFormatting sqref="R184:S185">
    <cfRule type="notContainsBlanks" dxfId="166" priority="266">
      <formula>LEN(TRIM(R184))&gt;0</formula>
    </cfRule>
    <cfRule type="expression" dxfId="165" priority="269">
      <formula>$C$180="Yes"</formula>
    </cfRule>
  </conditionalFormatting>
  <conditionalFormatting sqref="U184:W185">
    <cfRule type="notContainsBlanks" dxfId="164" priority="263">
      <formula>LEN(TRIM(U184))&gt;0</formula>
    </cfRule>
    <cfRule type="expression" dxfId="163" priority="264">
      <formula>$C$180="Yes"</formula>
    </cfRule>
  </conditionalFormatting>
  <conditionalFormatting sqref="O309">
    <cfRule type="expression" dxfId="162" priority="250">
      <formula>$C$309="No"</formula>
    </cfRule>
    <cfRule type="expression" dxfId="161" priority="252">
      <formula>$C$309="Yes"</formula>
    </cfRule>
  </conditionalFormatting>
  <conditionalFormatting sqref="O309">
    <cfRule type="notContainsBlanks" dxfId="160" priority="251">
      <formula>LEN(TRIM(O309))&gt;0</formula>
    </cfRule>
  </conditionalFormatting>
  <conditionalFormatting sqref="O311">
    <cfRule type="expression" dxfId="159" priority="244">
      <formula>$C$309="No"</formula>
    </cfRule>
    <cfRule type="expression" dxfId="158" priority="246">
      <formula>$C$309="Yes"</formula>
    </cfRule>
  </conditionalFormatting>
  <conditionalFormatting sqref="O311">
    <cfRule type="notContainsBlanks" dxfId="157" priority="245">
      <formula>LEN(TRIM(O311))&gt;0</formula>
    </cfRule>
  </conditionalFormatting>
  <conditionalFormatting sqref="J162">
    <cfRule type="containsBlanks" dxfId="156" priority="240">
      <formula>LEN(TRIM(J162))=0</formula>
    </cfRule>
  </conditionalFormatting>
  <conditionalFormatting sqref="H40:W41">
    <cfRule type="containsBlanks" dxfId="155" priority="223">
      <formula>LEN(TRIM(H40))=0</formula>
    </cfRule>
  </conditionalFormatting>
  <conditionalFormatting sqref="G116">
    <cfRule type="expression" dxfId="154" priority="200">
      <formula>G116&lt;&gt;""</formula>
    </cfRule>
    <cfRule type="expression" dxfId="153" priority="201">
      <formula>C114="Higher Education"</formula>
    </cfRule>
    <cfRule type="expression" dxfId="152" priority="202">
      <formula>C114="Upper Secondary Education"</formula>
    </cfRule>
    <cfRule type="expression" dxfId="151" priority="203">
      <formula>C114="Lower Secondary Education"</formula>
    </cfRule>
    <cfRule type="expression" dxfId="150" priority="204">
      <formula>C114="Primary Education"</formula>
    </cfRule>
  </conditionalFormatting>
  <conditionalFormatting sqref="G120">
    <cfRule type="expression" dxfId="149" priority="195">
      <formula>G120&lt;&gt;""</formula>
    </cfRule>
    <cfRule type="expression" dxfId="148" priority="196">
      <formula>C118="Higher Education"</formula>
    </cfRule>
    <cfRule type="expression" dxfId="147" priority="197">
      <formula>C118="Upper Secondary Education"</formula>
    </cfRule>
    <cfRule type="expression" dxfId="146" priority="198">
      <formula>C118="Lower Secondary Education"</formula>
    </cfRule>
    <cfRule type="expression" dxfId="145" priority="199">
      <formula>C118="Primary Education"</formula>
    </cfRule>
  </conditionalFormatting>
  <conditionalFormatting sqref="G124">
    <cfRule type="expression" dxfId="144" priority="190">
      <formula>G124&lt;&gt;""</formula>
    </cfRule>
    <cfRule type="expression" dxfId="143" priority="191">
      <formula>C122="Higher Education"</formula>
    </cfRule>
    <cfRule type="expression" dxfId="142" priority="192">
      <formula>C122="Upper Secondary Education"</formula>
    </cfRule>
    <cfRule type="expression" dxfId="141" priority="193">
      <formula>C122="Lower Secondary Education"</formula>
    </cfRule>
    <cfRule type="expression" dxfId="140" priority="194">
      <formula>C122="Primary Education"</formula>
    </cfRule>
  </conditionalFormatting>
  <conditionalFormatting sqref="G128">
    <cfRule type="expression" dxfId="139" priority="185">
      <formula>G128&lt;&gt;""</formula>
    </cfRule>
    <cfRule type="expression" dxfId="138" priority="186">
      <formula>C126="Higher Education"</formula>
    </cfRule>
    <cfRule type="expression" dxfId="137" priority="187">
      <formula>C126="Upper Secondary Education"</formula>
    </cfRule>
    <cfRule type="expression" dxfId="136" priority="188">
      <formula>C126="Lower Secondary Education"</formula>
    </cfRule>
    <cfRule type="expression" dxfId="135" priority="189">
      <formula>C126="Primary Education"</formula>
    </cfRule>
  </conditionalFormatting>
  <conditionalFormatting sqref="G132">
    <cfRule type="expression" dxfId="134" priority="180">
      <formula>G132&lt;&gt;""</formula>
    </cfRule>
    <cfRule type="expression" dxfId="133" priority="181">
      <formula>C130="Higher Education"</formula>
    </cfRule>
    <cfRule type="expression" dxfId="132" priority="182">
      <formula>C130="Upper Secondary Education"</formula>
    </cfRule>
    <cfRule type="expression" dxfId="131" priority="183">
      <formula>C130="Lower Secondary Education"</formula>
    </cfRule>
    <cfRule type="expression" dxfId="130" priority="184">
      <formula>C130="Primary Education"</formula>
    </cfRule>
  </conditionalFormatting>
  <conditionalFormatting sqref="G136">
    <cfRule type="expression" dxfId="129" priority="175">
      <formula>G136&lt;&gt;""</formula>
    </cfRule>
    <cfRule type="expression" dxfId="128" priority="176">
      <formula>C134="Higher Education"</formula>
    </cfRule>
    <cfRule type="expression" dxfId="127" priority="177">
      <formula>C134="Upper Secondary Education"</formula>
    </cfRule>
    <cfRule type="expression" dxfId="126" priority="178">
      <formula>C134="Lower Secondary Education"</formula>
    </cfRule>
    <cfRule type="expression" dxfId="125" priority="179">
      <formula>C134="Primary Education"</formula>
    </cfRule>
  </conditionalFormatting>
  <conditionalFormatting sqref="M166">
    <cfRule type="expression" dxfId="124" priority="349">
      <formula>$J$164=""</formula>
    </cfRule>
  </conditionalFormatting>
  <conditionalFormatting sqref="R172:W173">
    <cfRule type="expression" dxfId="123" priority="141">
      <formula>$C$170=""</formula>
    </cfRule>
    <cfRule type="expression" dxfId="122" priority="174">
      <formula>$C$170="No"</formula>
    </cfRule>
  </conditionalFormatting>
  <conditionalFormatting sqref="AC172:AG173">
    <cfRule type="expression" dxfId="121" priority="140">
      <formula>$C$170=""</formula>
    </cfRule>
    <cfRule type="expression" dxfId="120" priority="173">
      <formula>$C$170="No"</formula>
    </cfRule>
  </conditionalFormatting>
  <conditionalFormatting sqref="R184:W185">
    <cfRule type="expression" dxfId="119" priority="135">
      <formula>$C$180=""</formula>
    </cfRule>
    <cfRule type="expression" dxfId="118" priority="172">
      <formula>$C$180="No"</formula>
    </cfRule>
  </conditionalFormatting>
  <conditionalFormatting sqref="AC184:AG185">
    <cfRule type="expression" dxfId="117" priority="134">
      <formula>$C$180=""</formula>
    </cfRule>
    <cfRule type="expression" dxfId="116" priority="171">
      <formula>$C$180="No"</formula>
    </cfRule>
  </conditionalFormatting>
  <conditionalFormatting sqref="L317:P318">
    <cfRule type="expression" dxfId="115" priority="126">
      <formula>$C$317=""</formula>
    </cfRule>
    <cfRule type="expression" dxfId="114" priority="170">
      <formula>$C$317="No"</formula>
    </cfRule>
  </conditionalFormatting>
  <conditionalFormatting sqref="Y317:AD318">
    <cfRule type="expression" dxfId="113" priority="125">
      <formula>$C$317=""</formula>
    </cfRule>
    <cfRule type="expression" dxfId="112" priority="169">
      <formula>$C$317="No"</formula>
    </cfRule>
  </conditionalFormatting>
  <conditionalFormatting sqref="J204">
    <cfRule type="containsBlanks" dxfId="111" priority="1302">
      <formula>LEN(TRIM(J204))=0</formula>
    </cfRule>
  </conditionalFormatting>
  <conditionalFormatting sqref="E64">
    <cfRule type="expression" dxfId="110" priority="149">
      <formula>E64=""</formula>
    </cfRule>
  </conditionalFormatting>
  <conditionalFormatting sqref="E74">
    <cfRule type="expression" dxfId="109" priority="148">
      <formula>E74=""</formula>
    </cfRule>
  </conditionalFormatting>
  <conditionalFormatting sqref="L170:AG171">
    <cfRule type="expression" dxfId="108" priority="142">
      <formula>$C$170=""</formula>
    </cfRule>
  </conditionalFormatting>
  <conditionalFormatting sqref="L176:AG177">
    <cfRule type="expression" dxfId="107" priority="139">
      <formula>$C$176=""</formula>
    </cfRule>
  </conditionalFormatting>
  <conditionalFormatting sqref="L180:AG181">
    <cfRule type="expression" dxfId="106" priority="138">
      <formula>$C$180=""</formula>
    </cfRule>
  </conditionalFormatting>
  <conditionalFormatting sqref="J206:AG211">
    <cfRule type="expression" dxfId="105" priority="117" stopIfTrue="1">
      <formula>$J$204="Self-employed"</formula>
    </cfRule>
    <cfRule type="expression" dxfId="104" priority="118" stopIfTrue="1">
      <formula>$J$204="Fresh Graduate"</formula>
    </cfRule>
    <cfRule type="expression" dxfId="103" priority="133" stopIfTrue="1">
      <formula>$J$204="Unemployed"</formula>
    </cfRule>
  </conditionalFormatting>
  <conditionalFormatting sqref="J212:R213">
    <cfRule type="expression" dxfId="102" priority="116" stopIfTrue="1">
      <formula>$J$204="Fresh Graduate"</formula>
    </cfRule>
    <cfRule type="expression" dxfId="101" priority="132" stopIfTrue="1">
      <formula>$J$204="Unemployed"</formula>
    </cfRule>
  </conditionalFormatting>
  <conditionalFormatting sqref="Z212:AG213">
    <cfRule type="expression" dxfId="100" priority="107" stopIfTrue="1">
      <formula>$J$204="Self-employed"</formula>
    </cfRule>
    <cfRule type="expression" dxfId="99" priority="115" stopIfTrue="1">
      <formula>$J$204="Fresh Graduate"</formula>
    </cfRule>
    <cfRule type="expression" dxfId="98" priority="131" stopIfTrue="1">
      <formula>$J$204="Unemployed"</formula>
    </cfRule>
  </conditionalFormatting>
  <conditionalFormatting sqref="O309:AG312">
    <cfRule type="expression" dxfId="97" priority="127">
      <formula>$C$309=""</formula>
    </cfRule>
  </conditionalFormatting>
  <conditionalFormatting sqref="N321:AG322">
    <cfRule type="expression" dxfId="96" priority="124">
      <formula>$C$321=""</formula>
    </cfRule>
  </conditionalFormatting>
  <conditionalFormatting sqref="Z204">
    <cfRule type="expression" dxfId="95" priority="1297" stopIfTrue="1">
      <formula>#REF!="Yes"</formula>
    </cfRule>
    <cfRule type="notContainsBlanks" dxfId="94" priority="1298">
      <formula>LEN(TRIM(Z204))&gt;0</formula>
    </cfRule>
    <cfRule type="expression" dxfId="93" priority="1299">
      <formula>$J$204="Others"</formula>
    </cfRule>
    <cfRule type="expression" dxfId="92" priority="1300" stopIfTrue="1">
      <formula>$J$204=""</formula>
    </cfRule>
    <cfRule type="expression" dxfId="91" priority="1301">
      <formula>$J$204&lt;&gt;"Others"</formula>
    </cfRule>
  </conditionalFormatting>
  <conditionalFormatting sqref="I236:W245">
    <cfRule type="expression" dxfId="90" priority="104">
      <formula>$J$204="Fresh Graduate"</formula>
    </cfRule>
    <cfRule type="expression" dxfId="89" priority="105">
      <formula>$J$204="Self-employed"</formula>
    </cfRule>
    <cfRule type="expression" dxfId="88" priority="106">
      <formula>$J$204="Unemployed"</formula>
    </cfRule>
  </conditionalFormatting>
  <conditionalFormatting sqref="I234:Q235">
    <cfRule type="expression" dxfId="87" priority="101">
      <formula>$J$204="Fresh Graduate"</formula>
    </cfRule>
    <cfRule type="expression" dxfId="86" priority="102">
      <formula>$J$204="Self-employed"</formula>
    </cfRule>
    <cfRule type="expression" dxfId="85" priority="103">
      <formula>$J$204="Unemployed"</formula>
    </cfRule>
  </conditionalFormatting>
  <conditionalFormatting sqref="X234:AG245">
    <cfRule type="expression" dxfId="84" priority="98">
      <formula>$J$204="Fresh Graduate"</formula>
    </cfRule>
    <cfRule type="expression" dxfId="83" priority="99">
      <formula>$J$204="Self-employed"</formula>
    </cfRule>
    <cfRule type="expression" dxfId="82" priority="100">
      <formula>$J$204="Unemployed"</formula>
    </cfRule>
  </conditionalFormatting>
  <conditionalFormatting sqref="K260:AG263">
    <cfRule type="expression" dxfId="81" priority="75" stopIfTrue="1">
      <formula>$C$260="Fresh Graduate"</formula>
    </cfRule>
    <cfRule type="expression" dxfId="80" priority="96" stopIfTrue="1">
      <formula>$C$260="Unemployed"</formula>
    </cfRule>
  </conditionalFormatting>
  <conditionalFormatting sqref="AC436 AC439:AC445 AC420 AC418">
    <cfRule type="containsText" dxfId="79" priority="78" operator="containsText" text="No">
      <formula>NOT(ISERROR(SEARCH("No",AC418)))</formula>
    </cfRule>
  </conditionalFormatting>
  <conditionalFormatting sqref="AC447">
    <cfRule type="containsText" dxfId="78" priority="81" operator="containsText" text="No">
      <formula>NOT(ISERROR(SEARCH("No",AC447)))</formula>
    </cfRule>
  </conditionalFormatting>
  <conditionalFormatting sqref="K260:U263">
    <cfRule type="expression" dxfId="77" priority="44" stopIfTrue="1">
      <formula>$J$204="Self-employed"</formula>
    </cfRule>
  </conditionalFormatting>
  <conditionalFormatting sqref="B447 F447 AC447 AF447">
    <cfRule type="expression" dxfId="76" priority="69">
      <formula>$C$309="No"</formula>
    </cfRule>
  </conditionalFormatting>
  <conditionalFormatting sqref="AC446">
    <cfRule type="containsText" dxfId="75" priority="68" operator="containsText" text="No">
      <formula>NOT(ISERROR(SEARCH("No",AC446)))</formula>
    </cfRule>
  </conditionalFormatting>
  <conditionalFormatting sqref="S110:V113">
    <cfRule type="expression" dxfId="74" priority="65">
      <formula>$C$110=""</formula>
    </cfRule>
    <cfRule type="containsBlanks" dxfId="73" priority="66">
      <formula>LEN(TRIM(S110))=0</formula>
    </cfRule>
  </conditionalFormatting>
  <conditionalFormatting sqref="S114:V117">
    <cfRule type="expression" dxfId="72" priority="63">
      <formula>$C$114=""</formula>
    </cfRule>
    <cfRule type="containsBlanks" dxfId="71" priority="64">
      <formula>LEN(TRIM(S114))=0</formula>
    </cfRule>
  </conditionalFormatting>
  <conditionalFormatting sqref="S118:V121">
    <cfRule type="expression" dxfId="70" priority="61">
      <formula>$C$118=""</formula>
    </cfRule>
    <cfRule type="containsBlanks" dxfId="69" priority="62">
      <formula>LEN(TRIM(S118))=0</formula>
    </cfRule>
  </conditionalFormatting>
  <conditionalFormatting sqref="S122:V125">
    <cfRule type="expression" dxfId="68" priority="59">
      <formula>$C$122=""</formula>
    </cfRule>
    <cfRule type="containsBlanks" dxfId="67" priority="60">
      <formula>LEN(TRIM(S122))=0</formula>
    </cfRule>
  </conditionalFormatting>
  <conditionalFormatting sqref="S126:V129">
    <cfRule type="expression" dxfId="66" priority="57">
      <formula>$C$126=""</formula>
    </cfRule>
    <cfRule type="containsBlanks" dxfId="65" priority="58">
      <formula>LEN(TRIM(S126))=0</formula>
    </cfRule>
  </conditionalFormatting>
  <conditionalFormatting sqref="S130:V133">
    <cfRule type="expression" dxfId="64" priority="55">
      <formula>$C$130=""</formula>
    </cfRule>
    <cfRule type="containsBlanks" dxfId="63" priority="56">
      <formula>LEN(TRIM(S130))=0</formula>
    </cfRule>
  </conditionalFormatting>
  <conditionalFormatting sqref="S134:V137">
    <cfRule type="expression" dxfId="62" priority="53">
      <formula>$C$134=""</formula>
    </cfRule>
    <cfRule type="containsBlanks" dxfId="61" priority="54">
      <formula>LEN(TRIM(S134))=0</formula>
    </cfRule>
  </conditionalFormatting>
  <conditionalFormatting sqref="P110:R137">
    <cfRule type="containsBlanks" dxfId="60" priority="52">
      <formula>LEN(TRIM(P110))=0</formula>
    </cfRule>
  </conditionalFormatting>
  <conditionalFormatting sqref="P110:R113">
    <cfRule type="expression" dxfId="59" priority="51">
      <formula>$C$110=""</formula>
    </cfRule>
  </conditionalFormatting>
  <conditionalFormatting sqref="P114:R117">
    <cfRule type="expression" dxfId="58" priority="50">
      <formula>$C$114=""</formula>
    </cfRule>
  </conditionalFormatting>
  <conditionalFormatting sqref="P118:R121">
    <cfRule type="expression" dxfId="57" priority="49">
      <formula>$C$118=""</formula>
    </cfRule>
  </conditionalFormatting>
  <conditionalFormatting sqref="P122:R125">
    <cfRule type="expression" dxfId="56" priority="48">
      <formula>$C$122=""</formula>
    </cfRule>
  </conditionalFormatting>
  <conditionalFormatting sqref="P126:R129">
    <cfRule type="expression" dxfId="55" priority="47">
      <formula>$C$126=""</formula>
    </cfRule>
  </conditionalFormatting>
  <conditionalFormatting sqref="P130:R133">
    <cfRule type="expression" dxfId="54" priority="46">
      <formula>$C$130=""</formula>
    </cfRule>
  </conditionalFormatting>
  <conditionalFormatting sqref="P134:R137">
    <cfRule type="expression" dxfId="53" priority="45">
      <formula>$C$134=""</formula>
    </cfRule>
  </conditionalFormatting>
  <conditionalFormatting sqref="C260:AD263">
    <cfRule type="containsBlanks" dxfId="52" priority="97">
      <formula>LEN(TRIM(C260))=0</formula>
    </cfRule>
  </conditionalFormatting>
  <conditionalFormatting sqref="K260:AD263">
    <cfRule type="expression" dxfId="51" priority="1240">
      <formula>$C$260&lt;&gt;""</formula>
    </cfRule>
  </conditionalFormatting>
  <conditionalFormatting sqref="Q264:U267">
    <cfRule type="notContainsBlanks" dxfId="50" priority="41">
      <formula>LEN(TRIM(Q264))&gt;0</formula>
    </cfRule>
    <cfRule type="expression" dxfId="49" priority="42">
      <formula>$C$264&lt;&gt;""</formula>
    </cfRule>
  </conditionalFormatting>
  <conditionalFormatting sqref="H30">
    <cfRule type="containsBlanks" dxfId="48" priority="1307">
      <formula>LEN(TRIM(H30))=0</formula>
    </cfRule>
  </conditionalFormatting>
  <conditionalFormatting sqref="AB40">
    <cfRule type="expression" dxfId="47" priority="35">
      <formula>$AB$38=""</formula>
    </cfRule>
  </conditionalFormatting>
  <conditionalFormatting sqref="X38">
    <cfRule type="expression" dxfId="46" priority="34">
      <formula>X38=""</formula>
    </cfRule>
  </conditionalFormatting>
  <conditionalFormatting sqref="AB40:AG41">
    <cfRule type="cellIs" dxfId="45" priority="33" operator="between">
      <formula>"YES"</formula>
      <formula>"NO"</formula>
    </cfRule>
  </conditionalFormatting>
  <conditionalFormatting sqref="X32:Y33">
    <cfRule type="expression" dxfId="44" priority="1308">
      <formula>AF30=""</formula>
    </cfRule>
    <cfRule type="expression" dxfId="43" priority="1309">
      <formula>AB30=""</formula>
    </cfRule>
    <cfRule type="expression" dxfId="42" priority="1310">
      <formula>X30=""</formula>
    </cfRule>
  </conditionalFormatting>
  <conditionalFormatting sqref="H32">
    <cfRule type="containsBlanks" dxfId="41" priority="32">
      <formula>LEN(TRIM(H32))=0</formula>
    </cfRule>
  </conditionalFormatting>
  <conditionalFormatting sqref="AC422:AC423">
    <cfRule type="containsBlanks" dxfId="40" priority="31">
      <formula>LEN(TRIM(AC422))=0</formula>
    </cfRule>
  </conditionalFormatting>
  <conditionalFormatting sqref="AC415">
    <cfRule type="expression" dxfId="39" priority="29">
      <formula>$X$32&gt;39</formula>
    </cfRule>
    <cfRule type="expression" dxfId="38" priority="30">
      <formula>$X$32=""</formula>
    </cfRule>
  </conditionalFormatting>
  <conditionalFormatting sqref="AC411">
    <cfRule type="containsBlanks" dxfId="37" priority="28">
      <formula>LEN(TRIM(AC411))=0</formula>
    </cfRule>
  </conditionalFormatting>
  <conditionalFormatting sqref="AC414 AC412">
    <cfRule type="containsBlanks" dxfId="36" priority="27">
      <formula>LEN(TRIM(AC412))=0</formula>
    </cfRule>
  </conditionalFormatting>
  <conditionalFormatting sqref="AC416">
    <cfRule type="containsBlanks" dxfId="35" priority="26">
      <formula>LEN(TRIM(AC416))=0</formula>
    </cfRule>
  </conditionalFormatting>
  <conditionalFormatting sqref="AC416 AC419">
    <cfRule type="containsText" dxfId="34" priority="22" operator="containsText" text="No">
      <formula>NOT(ISERROR(SEARCH("No",AC416)))</formula>
    </cfRule>
  </conditionalFormatting>
  <conditionalFormatting sqref="AC414 AC411:AC412 AC421:AC423">
    <cfRule type="containsText" dxfId="33" priority="24" operator="containsText" text="No">
      <formula>NOT(ISERROR(SEARCH("No",AC411)))</formula>
    </cfRule>
  </conditionalFormatting>
  <conditionalFormatting sqref="AC421">
    <cfRule type="containsBlanks" dxfId="32" priority="21">
      <formula>LEN(TRIM(AC421))=0</formula>
    </cfRule>
  </conditionalFormatting>
  <conditionalFormatting sqref="AC417">
    <cfRule type="containsBlanks" dxfId="31" priority="20">
      <formula>LEN(TRIM(AC417))=0</formula>
    </cfRule>
  </conditionalFormatting>
  <conditionalFormatting sqref="AC417">
    <cfRule type="containsText" dxfId="30" priority="19" operator="containsText" text="No">
      <formula>NOT(ISERROR(SEARCH("No",AC417)))</formula>
    </cfRule>
  </conditionalFormatting>
  <conditionalFormatting sqref="AC432">
    <cfRule type="containsText" dxfId="29" priority="17" operator="containsText" text="No">
      <formula>NOT(ISERROR(SEARCH("No",AC432)))</formula>
    </cfRule>
  </conditionalFormatting>
  <conditionalFormatting sqref="AC433">
    <cfRule type="containsText" dxfId="28" priority="16" operator="containsText" text="No">
      <formula>NOT(ISERROR(SEARCH("No",AC433)))</formula>
    </cfRule>
  </conditionalFormatting>
  <conditionalFormatting sqref="AC434">
    <cfRule type="containsText" dxfId="27" priority="15" operator="containsText" text="No">
      <formula>NOT(ISERROR(SEARCH("No",AC434)))</formula>
    </cfRule>
  </conditionalFormatting>
  <conditionalFormatting sqref="AC435">
    <cfRule type="containsText" dxfId="26" priority="14" operator="containsText" text="No">
      <formula>NOT(ISERROR(SEARCH("No",AC435)))</formula>
    </cfRule>
  </conditionalFormatting>
  <conditionalFormatting sqref="AC426 AC428">
    <cfRule type="containsText" dxfId="25" priority="13" operator="containsText" text="No">
      <formula>NOT(ISERROR(SEARCH("No",AC426)))</formula>
    </cfRule>
  </conditionalFormatting>
  <conditionalFormatting sqref="G50">
    <cfRule type="expression" dxfId="24" priority="12">
      <formula>G50=""</formula>
    </cfRule>
  </conditionalFormatting>
  <conditionalFormatting sqref="Q50">
    <cfRule type="expression" dxfId="23" priority="11">
      <formula>Q50=""</formula>
    </cfRule>
  </conditionalFormatting>
  <conditionalFormatting sqref="AA50">
    <cfRule type="expression" dxfId="22" priority="10">
      <formula>AA50=""</formula>
    </cfRule>
  </conditionalFormatting>
  <conditionalFormatting sqref="G48:W49">
    <cfRule type="expression" dxfId="21" priority="9">
      <formula>$G$44=""</formula>
    </cfRule>
  </conditionalFormatting>
  <conditionalFormatting sqref="AC48:AG49">
    <cfRule type="expression" dxfId="20" priority="8">
      <formula>$AC$44=""</formula>
    </cfRule>
  </conditionalFormatting>
  <conditionalFormatting sqref="AD64:AG68">
    <cfRule type="cellIs" dxfId="19" priority="5" operator="equal">
      <formula>""</formula>
    </cfRule>
  </conditionalFormatting>
  <conditionalFormatting sqref="AD69:AG73">
    <cfRule type="cellIs" dxfId="18" priority="4" operator="equal">
      <formula>""</formula>
    </cfRule>
  </conditionalFormatting>
  <conditionalFormatting sqref="AD74:AG78">
    <cfRule type="cellIs" dxfId="17" priority="3" operator="equal">
      <formula>""</formula>
    </cfRule>
  </conditionalFormatting>
  <conditionalFormatting sqref="AB32:AC33">
    <cfRule type="expression" dxfId="16" priority="1320">
      <formula>AH30=""</formula>
    </cfRule>
    <cfRule type="expression" dxfId="15" priority="1321">
      <formula>AF30=""</formula>
    </cfRule>
    <cfRule type="expression" dxfId="14" priority="1322">
      <formula>AB30=""</formula>
    </cfRule>
  </conditionalFormatting>
  <conditionalFormatting sqref="Z32:AA33">
    <cfRule type="expression" dxfId="13" priority="1323">
      <formula>#REF!=""</formula>
    </cfRule>
    <cfRule type="expression" dxfId="12" priority="1324">
      <formula>AD30=""</formula>
    </cfRule>
    <cfRule type="expression" dxfId="11" priority="1325">
      <formula>Z30=""</formula>
    </cfRule>
  </conditionalFormatting>
  <conditionalFormatting sqref="AD32:AD33">
    <cfRule type="expression" dxfId="10" priority="1326">
      <formula>AJ30=""</formula>
    </cfRule>
    <cfRule type="expression" dxfId="9" priority="1327">
      <formula>#REF!=""</formula>
    </cfRule>
    <cfRule type="expression" dxfId="8" priority="1328">
      <formula>AD30=""</formula>
    </cfRule>
  </conditionalFormatting>
  <conditionalFormatting sqref="AE32:AE33">
    <cfRule type="expression" dxfId="7" priority="1329">
      <formula>#REF!=""</formula>
    </cfRule>
    <cfRule type="expression" dxfId="6" priority="1330">
      <formula>#REF!=""</formula>
    </cfRule>
    <cfRule type="expression" dxfId="5" priority="1331">
      <formula>AE30=""</formula>
    </cfRule>
  </conditionalFormatting>
  <conditionalFormatting sqref="AF32:AG33">
    <cfRule type="expression" dxfId="4" priority="1332">
      <formula>#REF!=""</formula>
    </cfRule>
    <cfRule type="expression" dxfId="3" priority="1333">
      <formula>AH30=""</formula>
    </cfRule>
    <cfRule type="expression" dxfId="2" priority="1334">
      <formula>AF30=""</formula>
    </cfRule>
  </conditionalFormatting>
  <conditionalFormatting sqref="Z64:AC78">
    <cfRule type="cellIs" dxfId="1" priority="2" operator="equal">
      <formula>""</formula>
    </cfRule>
  </conditionalFormatting>
  <conditionalFormatting sqref="AA262:AA263 AC262:AD263">
    <cfRule type="cellIs" dxfId="0" priority="1" operator="equal">
      <formula>""</formula>
    </cfRule>
  </conditionalFormatting>
  <dataValidations xWindow="289" yWindow="675" count="23">
    <dataValidation type="list" allowBlank="1" showInputMessage="1" showErrorMessage="1" prompt="month" sqref="AB30:AD31 AC184:AD185 M212:N213 AC212:AD213 Y112 Y110 Y116 Y114 Y120 Y118 Y124 Y122 Y136 Y134 Y128 Y126 Y132 Y130 AA286 AA284 AA266 AA264 AA270 AA268 AA274 AA272 AA278 AA276 AA262 R172 AA282 AA280 Y317:Z318 R184 AC172:AD173">
      <formula1>Month</formula1>
    </dataValidation>
    <dataValidation type="list" allowBlank="1" showInputMessage="1" showErrorMessage="1" sqref="H30">
      <formula1>Sex</formula1>
    </dataValidation>
    <dataValidation type="list" allowBlank="1" showInputMessage="1" showErrorMessage="1" sqref="AC44:AG45 AC48:AG49">
      <formula1>Relationship</formula1>
    </dataValidation>
    <dataValidation type="list" allowBlank="1" showInputMessage="1" showErrorMessage="1" prompt="day" sqref="X30:Z31 J212:K213 Z212:AA213">
      <formula1>Day</formula1>
    </dataValidation>
    <dataValidation allowBlank="1" showInputMessage="1" showErrorMessage="1" prompt="Province, Coutnry of the organization" sqref="G214:M215"/>
    <dataValidation type="list" allowBlank="1" showInputMessage="1" showErrorMessage="1" sqref="C334 C309 C317 C321 C338 C170 C176 C180 AB40 AC420 AC411:AC412 AC414 AC439:AC445 AC432:AC436 AC416:AC417 AC426 AC428">
      <formula1>Yes_No</formula1>
    </dataValidation>
    <dataValidation allowBlank="1" showInputMessage="1" showErrorMessage="1" prompt="ex) Nairobi, Kenya" sqref="P110 P114 P118 P122 P126 P130 P134"/>
    <dataValidation type="list" allowBlank="1" showInputMessage="1" showErrorMessage="1" sqref="C110:F137">
      <formula1>Education_Level</formula1>
    </dataValidation>
    <dataValidation type="list" allowBlank="1" showInputMessage="1" showErrorMessage="1" sqref="AE260:AF287">
      <formula1>Full_Part</formula1>
    </dataValidation>
    <dataValidation type="list" allowBlank="1" showInputMessage="1" showErrorMessage="1" sqref="AG260:AG287">
      <formula1>Type</formula1>
    </dataValidation>
    <dataValidation allowBlank="1" showErrorMessage="1" prompt="Province, Coutnry of the organization" sqref="G46 G50"/>
    <dataValidation allowBlank="1" showInputMessage="1" showErrorMessage="1" prompt="Name of School" sqref="G110:O111 G114:O115 G118:O119 G122:O123 G126:O127 G130:O131 G134:O135"/>
    <dataValidation allowBlank="1" showInputMessage="1" showErrorMessage="1" prompt="Faculty/Department" sqref="G112:O113 G128:O129 G132:O133 G116:O117 G120:O121 G124:O125 G136:O137"/>
    <dataValidation allowBlank="1" showInputMessage="1" showErrorMessage="1" prompt="ex) Bachelor of Business Administration" sqref="AC110:AG137"/>
    <dataValidation type="list" allowBlank="1" showInputMessage="1" showErrorMessage="1" prompt="year" sqref="AB317:AD318">
      <formula1>Year_3</formula1>
    </dataValidation>
    <dataValidation type="list" allowBlank="1" showInputMessage="1" showErrorMessage="1" sqref="M151 M153 M155 M157 M166">
      <formula1>English</formula1>
    </dataValidation>
    <dataValidation type="list" allowBlank="1" showInputMessage="1" showErrorMessage="1" prompt="month" sqref="L317:M318">
      <formula1>month3</formula1>
    </dataValidation>
    <dataValidation type="list" allowBlank="1" showInputMessage="1" showErrorMessage="1" sqref="J204:T205">
      <formula1>Type_of_Organization</formula1>
    </dataValidation>
    <dataValidation allowBlank="1" showInputMessage="1" showErrorMessage="1" prompt="month" sqref="AA260:AA261"/>
    <dataValidation allowBlank="1" showInputMessage="1" showErrorMessage="1" prompt="year" sqref="AC260:AD261"/>
    <dataValidation type="list" allowBlank="1" showInputMessage="1" showErrorMessage="1" sqref="AC446:AC447 AC418 AC422:AC423">
      <formula1>yes_no2</formula1>
    </dataValidation>
    <dataValidation imeMode="off" allowBlank="1" showInputMessage="1" showErrorMessage="1" sqref="H24:AG27"/>
    <dataValidation type="list" allowBlank="1" showInputMessage="1" showErrorMessage="1" sqref="Z64:AC78">
      <formula1>"Master,PhD"</formula1>
    </dataValidation>
  </dataValidations>
  <pageMargins left="0.23622047244094491" right="0.23622047244094491" top="0.74803149606299213" bottom="0.74803149606299213" header="0.31496062992125984" footer="0.31496062992125984"/>
  <pageSetup paperSize="9" scale="84" fitToWidth="0" fitToHeight="0" orientation="portrait" cellComments="asDisplayed" r:id="rId1"/>
  <headerFooter>
    <oddHeader>&amp;L&amp;"-,太字"ABE Initiative 7th Batch/SDGs Global Leadership Program FY2020 
1-(1) Application Form&amp;R&amp;"Arial,標準"CONFIDENTIAL</oddHeader>
    <oddFooter>&amp;C&amp;P</oddFooter>
  </headerFooter>
  <rowBreaks count="8" manualBreakCount="8">
    <brk id="55" min="1" max="34" man="1"/>
    <brk id="97" min="1" max="34" man="1"/>
    <brk id="148" min="1" max="34" man="1"/>
    <brk id="199" min="1" max="34" man="1"/>
    <brk id="252" min="1" max="34" man="1"/>
    <brk id="303" min="1" max="34" man="1"/>
    <brk id="354" min="1" max="34" man="1"/>
    <brk id="405"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0</xdr:col>
                    <xdr:colOff>165100</xdr:colOff>
                    <xdr:row>15</xdr:row>
                    <xdr:rowOff>31750</xdr:rowOff>
                  </from>
                  <to>
                    <xdr:col>27</xdr:col>
                    <xdr:colOff>88900</xdr:colOff>
                    <xdr:row>16</xdr:row>
                    <xdr:rowOff>69850</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0</xdr:col>
                    <xdr:colOff>165100</xdr:colOff>
                    <xdr:row>16</xdr:row>
                    <xdr:rowOff>107950</xdr:rowOff>
                  </from>
                  <to>
                    <xdr:col>12</xdr:col>
                    <xdr:colOff>12700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9" yWindow="675" count="3">
        <x14:dataValidation type="list" allowBlank="1" showInputMessage="1" showErrorMessage="1" prompt="year">
          <x14:formula1>
            <xm:f>List!$D$2:$D$51</xm:f>
          </x14:formula1>
          <xm:sqref>AF30:AG31 AA110:AB111 AA126:AB137 U172:W173 AF172:AG173 U184:W185 AF184:AG185 P212:R213 AF212:AG213 AC262:AD287</xm:sqref>
        </x14:dataValidation>
        <x14:dataValidation type="list" allowBlank="1" showInputMessage="1" showErrorMessage="1" prompt="year">
          <x14:formula1>
            <xm:f>List!$D$2:$D$510</xm:f>
          </x14:formula1>
          <xm:sqref>AA112:AB125</xm:sqref>
        </x14:dataValidation>
        <x14:dataValidation type="list" allowBlank="1" showDropDown="1" showInputMessage="1" showErrorMessage="1" error="Please choose the correct course code from &quot;Graduate School Code&quot; sheet." prompt="Please enter as example._x000a_Ex : 101A">
          <x14:formula1>
            <xm:f>'Graduate School Code'!$A$2:$A$301</xm:f>
          </x14:formula1>
          <xm:sqref>E64:G78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7"/>
  <sheetViews>
    <sheetView tabSelected="1" topLeftCell="A507" zoomScale="70" zoomScaleNormal="70" workbookViewId="0">
      <selection activeCell="C536" sqref="C536"/>
    </sheetView>
  </sheetViews>
  <sheetFormatPr defaultRowHeight="18" x14ac:dyDescent="0.55000000000000004"/>
  <cols>
    <col min="1" max="1" width="8.58203125" style="79"/>
    <col min="2" max="2" width="66.33203125" bestFit="1" customWidth="1"/>
    <col min="3" max="3" width="74.83203125" customWidth="1"/>
    <col min="4" max="4" width="86.08203125" customWidth="1"/>
    <col min="5" max="8" width="0" hidden="1" customWidth="1"/>
  </cols>
  <sheetData>
    <row r="1" spans="1:8" ht="36" x14ac:dyDescent="0.55000000000000004">
      <c r="A1" s="91" t="s">
        <v>630</v>
      </c>
      <c r="B1" s="91" t="s">
        <v>622</v>
      </c>
      <c r="C1" s="91" t="s">
        <v>623</v>
      </c>
      <c r="D1" s="757" t="s">
        <v>624</v>
      </c>
      <c r="E1" s="757" t="s">
        <v>628</v>
      </c>
      <c r="F1" s="91" t="s">
        <v>627</v>
      </c>
      <c r="G1" s="91" t="s">
        <v>626</v>
      </c>
      <c r="H1" s="91" t="s">
        <v>625</v>
      </c>
    </row>
    <row r="2" spans="1:8" x14ac:dyDescent="0.55000000000000004">
      <c r="A2" s="730" t="s">
        <v>272</v>
      </c>
      <c r="B2" s="731" t="s">
        <v>273</v>
      </c>
      <c r="C2" s="732" t="s">
        <v>274</v>
      </c>
      <c r="D2" s="732" t="s">
        <v>1160</v>
      </c>
      <c r="E2" s="758" t="e">
        <f>IF(VLOOKUP($A2,#REF!,1,FALSE)=A2,"有","無")</f>
        <v>#REF!</v>
      </c>
      <c r="F2" s="758" t="e">
        <f>IF(VLOOKUP($A2,#REF!,2,FALSE)=B2,"有","無")</f>
        <v>#REF!</v>
      </c>
      <c r="G2" s="758" t="e">
        <f>IF(VLOOKUP($A2,#REF!,3,FALSE)=C2,"有","無")</f>
        <v>#REF!</v>
      </c>
      <c r="H2" s="758" t="e">
        <f>IF(VLOOKUP($A2,#REF!,4,FALSE)=D2,"有","無")</f>
        <v>#REF!</v>
      </c>
    </row>
    <row r="3" spans="1:8" x14ac:dyDescent="0.55000000000000004">
      <c r="A3" s="733" t="s">
        <v>657</v>
      </c>
      <c r="B3" s="734" t="s">
        <v>273</v>
      </c>
      <c r="C3" s="735" t="s">
        <v>274</v>
      </c>
      <c r="D3" s="735" t="s">
        <v>1161</v>
      </c>
      <c r="E3" s="758" t="e">
        <f>IF(VLOOKUP($A3,#REF!,1,FALSE)=A3,"有","無")</f>
        <v>#REF!</v>
      </c>
      <c r="F3" s="758" t="e">
        <f>IF(VLOOKUP($A3,#REF!,2,FALSE)=B3,"有","無")</f>
        <v>#REF!</v>
      </c>
      <c r="G3" s="758" t="e">
        <f>IF(VLOOKUP($A3,#REF!,3,FALSE)=C3,"有","無")</f>
        <v>#REF!</v>
      </c>
      <c r="H3" s="758" t="e">
        <f>IF(VLOOKUP($A3,#REF!,4,FALSE)=D3,"有","無")</f>
        <v>#REF!</v>
      </c>
    </row>
    <row r="4" spans="1:8" x14ac:dyDescent="0.55000000000000004">
      <c r="A4" s="733" t="s">
        <v>658</v>
      </c>
      <c r="B4" s="734" t="s">
        <v>273</v>
      </c>
      <c r="C4" s="735" t="s">
        <v>274</v>
      </c>
      <c r="D4" s="735" t="s">
        <v>1162</v>
      </c>
      <c r="E4" s="758" t="e">
        <f>IF(VLOOKUP($A4,#REF!,1,FALSE)=A4,"有","無")</f>
        <v>#REF!</v>
      </c>
      <c r="F4" s="758" t="e">
        <f>IF(VLOOKUP($A4,#REF!,2,FALSE)=B4,"有","無")</f>
        <v>#REF!</v>
      </c>
      <c r="G4" s="758" t="e">
        <f>IF(VLOOKUP($A4,#REF!,3,FALSE)=C4,"有","無")</f>
        <v>#REF!</v>
      </c>
      <c r="H4" s="758" t="e">
        <f>IF(VLOOKUP($A4,#REF!,4,FALSE)=D4,"有","無")</f>
        <v>#REF!</v>
      </c>
    </row>
    <row r="5" spans="1:8" x14ac:dyDescent="0.55000000000000004">
      <c r="A5" s="733" t="s">
        <v>275</v>
      </c>
      <c r="B5" s="734" t="s">
        <v>276</v>
      </c>
      <c r="C5" s="735" t="s">
        <v>659</v>
      </c>
      <c r="D5" s="735" t="s">
        <v>1163</v>
      </c>
      <c r="E5" s="758" t="e">
        <f>IF(VLOOKUP($A5,#REF!,1,FALSE)=A5,"有","無")</f>
        <v>#REF!</v>
      </c>
      <c r="F5" s="758" t="e">
        <f>IF(VLOOKUP($A5,#REF!,2,FALSE)=B5,"有","無")</f>
        <v>#REF!</v>
      </c>
      <c r="G5" s="758" t="e">
        <f>IF(VLOOKUP($A5,#REF!,3,FALSE)=C5,"有","無")</f>
        <v>#REF!</v>
      </c>
      <c r="H5" s="758" t="e">
        <f>IF(VLOOKUP($A5,#REF!,4,FALSE)=D5,"有","無")</f>
        <v>#REF!</v>
      </c>
    </row>
    <row r="6" spans="1:8" x14ac:dyDescent="0.55000000000000004">
      <c r="A6" s="733" t="s">
        <v>277</v>
      </c>
      <c r="B6" s="734" t="s">
        <v>276</v>
      </c>
      <c r="C6" s="735" t="s">
        <v>660</v>
      </c>
      <c r="D6" s="735" t="s">
        <v>1164</v>
      </c>
      <c r="E6" s="758" t="e">
        <f>IF(VLOOKUP($A6,#REF!,1,FALSE)=A6,"有","無")</f>
        <v>#REF!</v>
      </c>
      <c r="F6" s="758" t="e">
        <f>IF(VLOOKUP($A6,#REF!,2,FALSE)=B6,"有","無")</f>
        <v>#REF!</v>
      </c>
      <c r="G6" s="758" t="e">
        <f>IF(VLOOKUP($A6,#REF!,3,FALSE)=C6,"有","無")</f>
        <v>#REF!</v>
      </c>
      <c r="H6" s="758" t="e">
        <f>IF(VLOOKUP($A6,#REF!,4,FALSE)=D6,"有","無")</f>
        <v>#REF!</v>
      </c>
    </row>
    <row r="7" spans="1:8" x14ac:dyDescent="0.55000000000000004">
      <c r="A7" s="733" t="s">
        <v>661</v>
      </c>
      <c r="B7" s="734" t="s">
        <v>276</v>
      </c>
      <c r="C7" s="735" t="s">
        <v>1451</v>
      </c>
      <c r="D7" s="735" t="s">
        <v>1165</v>
      </c>
      <c r="E7" s="758" t="e">
        <f>IF(VLOOKUP($A7,#REF!,1,FALSE)=A7,"有","無")</f>
        <v>#REF!</v>
      </c>
      <c r="F7" s="758" t="e">
        <f>IF(VLOOKUP($A7,#REF!,2,FALSE)=B7,"有","無")</f>
        <v>#REF!</v>
      </c>
      <c r="G7" s="758" t="e">
        <f>IF(VLOOKUP($A7,#REF!,3,FALSE)=C7,"有","無")</f>
        <v>#REF!</v>
      </c>
      <c r="H7" s="758" t="e">
        <f>IF(VLOOKUP($A7,#REF!,4,FALSE)=D7,"有","無")</f>
        <v>#REF!</v>
      </c>
    </row>
    <row r="8" spans="1:8" x14ac:dyDescent="0.55000000000000004">
      <c r="A8" s="733" t="s">
        <v>278</v>
      </c>
      <c r="B8" s="736" t="s">
        <v>662</v>
      </c>
      <c r="C8" s="737" t="s">
        <v>663</v>
      </c>
      <c r="D8" s="737" t="s">
        <v>1166</v>
      </c>
      <c r="E8" s="758" t="e">
        <f>IF(VLOOKUP($A8,#REF!,1,FALSE)=A8,"有","無")</f>
        <v>#REF!</v>
      </c>
      <c r="F8" s="758" t="e">
        <f>IF(VLOOKUP($A8,#REF!,2,FALSE)=B8,"有","無")</f>
        <v>#REF!</v>
      </c>
      <c r="G8" s="758" t="e">
        <f>IF(VLOOKUP($A8,#REF!,3,FALSE)=C8,"有","無")</f>
        <v>#REF!</v>
      </c>
      <c r="H8" s="758" t="e">
        <f>IF(VLOOKUP($A8,#REF!,4,FALSE)=D8,"有","無")</f>
        <v>#REF!</v>
      </c>
    </row>
    <row r="9" spans="1:8" x14ac:dyDescent="0.55000000000000004">
      <c r="A9" s="733" t="s">
        <v>279</v>
      </c>
      <c r="B9" s="736" t="s">
        <v>662</v>
      </c>
      <c r="C9" s="737" t="s">
        <v>664</v>
      </c>
      <c r="D9" s="737" t="s">
        <v>1167</v>
      </c>
      <c r="E9" s="758" t="e">
        <f>IF(VLOOKUP($A9,#REF!,1,FALSE)=A9,"有","無")</f>
        <v>#REF!</v>
      </c>
      <c r="F9" s="758" t="e">
        <f>IF(VLOOKUP($A9,#REF!,2,FALSE)=B9,"有","無")</f>
        <v>#REF!</v>
      </c>
      <c r="G9" s="758" t="e">
        <f>IF(VLOOKUP($A9,#REF!,3,FALSE)=C9,"有","無")</f>
        <v>#REF!</v>
      </c>
      <c r="H9" s="758" t="e">
        <f>IF(VLOOKUP($A9,#REF!,4,FALSE)=D9,"有","無")</f>
        <v>#REF!</v>
      </c>
    </row>
    <row r="10" spans="1:8" x14ac:dyDescent="0.55000000000000004">
      <c r="A10" s="733" t="s">
        <v>665</v>
      </c>
      <c r="B10" s="736" t="s">
        <v>662</v>
      </c>
      <c r="C10" s="737" t="s">
        <v>666</v>
      </c>
      <c r="D10" s="737" t="s">
        <v>1168</v>
      </c>
      <c r="E10" s="758" t="e">
        <f>IF(VLOOKUP($A10,#REF!,1,FALSE)=A10,"有","無")</f>
        <v>#REF!</v>
      </c>
      <c r="F10" s="758" t="e">
        <f>IF(VLOOKUP($A10,#REF!,2,FALSE)=B10,"有","無")</f>
        <v>#REF!</v>
      </c>
      <c r="G10" s="758" t="e">
        <f>IF(VLOOKUP($A10,#REF!,3,FALSE)=C10,"有","無")</f>
        <v>#REF!</v>
      </c>
      <c r="H10" s="758" t="e">
        <f>IF(VLOOKUP($A10,#REF!,4,FALSE)=D10,"有","無")</f>
        <v>#REF!</v>
      </c>
    </row>
    <row r="11" spans="1:8" x14ac:dyDescent="0.55000000000000004">
      <c r="A11" s="733" t="s">
        <v>667</v>
      </c>
      <c r="B11" s="736" t="s">
        <v>662</v>
      </c>
      <c r="C11" s="737" t="s">
        <v>666</v>
      </c>
      <c r="D11" s="737" t="s">
        <v>1169</v>
      </c>
      <c r="E11" s="758" t="e">
        <f>IF(VLOOKUP($A11,#REF!,1,FALSE)=A11,"有","無")</f>
        <v>#REF!</v>
      </c>
      <c r="F11" s="758" t="e">
        <f>IF(VLOOKUP($A11,#REF!,2,FALSE)=B11,"有","無")</f>
        <v>#REF!</v>
      </c>
      <c r="G11" s="758" t="e">
        <f>IF(VLOOKUP($A11,#REF!,3,FALSE)=C11,"有","無")</f>
        <v>#REF!</v>
      </c>
      <c r="H11" s="758" t="e">
        <f>IF(VLOOKUP($A11,#REF!,4,FALSE)=D11,"有","無")</f>
        <v>#REF!</v>
      </c>
    </row>
    <row r="12" spans="1:8" x14ac:dyDescent="0.55000000000000004">
      <c r="A12" s="733" t="s">
        <v>668</v>
      </c>
      <c r="B12" s="736" t="s">
        <v>662</v>
      </c>
      <c r="C12" s="737" t="s">
        <v>669</v>
      </c>
      <c r="D12" s="737" t="s">
        <v>1170</v>
      </c>
      <c r="E12" s="758" t="e">
        <f>IF(VLOOKUP($A12,#REF!,1,FALSE)=A12,"有","無")</f>
        <v>#REF!</v>
      </c>
      <c r="F12" s="758" t="e">
        <f>IF(VLOOKUP($A12,#REF!,2,FALSE)=B12,"有","無")</f>
        <v>#REF!</v>
      </c>
      <c r="G12" s="758" t="e">
        <f>IF(VLOOKUP($A12,#REF!,3,FALSE)=C12,"有","無")</f>
        <v>#REF!</v>
      </c>
      <c r="H12" s="758" t="e">
        <f>IF(VLOOKUP($A12,#REF!,4,FALSE)=D12,"有","無")</f>
        <v>#REF!</v>
      </c>
    </row>
    <row r="13" spans="1:8" x14ac:dyDescent="0.55000000000000004">
      <c r="A13" s="733" t="s">
        <v>670</v>
      </c>
      <c r="B13" s="736" t="s">
        <v>662</v>
      </c>
      <c r="C13" s="737" t="s">
        <v>671</v>
      </c>
      <c r="D13" s="737" t="s">
        <v>1171</v>
      </c>
      <c r="E13" s="758" t="e">
        <f>IF(VLOOKUP($A13,#REF!,1,FALSE)=A13,"有","無")</f>
        <v>#REF!</v>
      </c>
      <c r="F13" s="758" t="e">
        <f>IF(VLOOKUP($A13,#REF!,2,FALSE)=B13,"有","無")</f>
        <v>#REF!</v>
      </c>
      <c r="G13" s="758" t="e">
        <f>IF(VLOOKUP($A13,#REF!,3,FALSE)=C13,"有","無")</f>
        <v>#REF!</v>
      </c>
      <c r="H13" s="758" t="e">
        <f>IF(VLOOKUP($A13,#REF!,4,FALSE)=D13,"有","無")</f>
        <v>#REF!</v>
      </c>
    </row>
    <row r="14" spans="1:8" x14ac:dyDescent="0.55000000000000004">
      <c r="A14" s="733" t="s">
        <v>280</v>
      </c>
      <c r="B14" s="738" t="s">
        <v>672</v>
      </c>
      <c r="C14" s="739" t="s">
        <v>673</v>
      </c>
      <c r="D14" s="739" t="s">
        <v>1172</v>
      </c>
      <c r="E14" s="758" t="e">
        <f>IF(VLOOKUP($A14,#REF!,1,FALSE)=A14,"有","無")</f>
        <v>#REF!</v>
      </c>
      <c r="F14" s="758" t="e">
        <f>IF(VLOOKUP($A14,#REF!,2,FALSE)=B14,"有","無")</f>
        <v>#REF!</v>
      </c>
      <c r="G14" s="758" t="e">
        <f>IF(VLOOKUP($A14,#REF!,3,FALSE)=C14,"有","無")</f>
        <v>#REF!</v>
      </c>
      <c r="H14" s="758" t="e">
        <f>IF(VLOOKUP($A14,#REF!,4,FALSE)=D14,"有","無")</f>
        <v>#REF!</v>
      </c>
    </row>
    <row r="15" spans="1:8" x14ac:dyDescent="0.55000000000000004">
      <c r="A15" s="733" t="s">
        <v>281</v>
      </c>
      <c r="B15" s="738" t="s">
        <v>672</v>
      </c>
      <c r="C15" s="739" t="s">
        <v>673</v>
      </c>
      <c r="D15" s="739" t="s">
        <v>1173</v>
      </c>
      <c r="E15" s="758" t="e">
        <f>IF(VLOOKUP($A15,#REF!,1,FALSE)=A15,"有","無")</f>
        <v>#REF!</v>
      </c>
      <c r="F15" s="758" t="e">
        <f>IF(VLOOKUP($A15,#REF!,2,FALSE)=B15,"有","無")</f>
        <v>#REF!</v>
      </c>
      <c r="G15" s="758" t="e">
        <f>IF(VLOOKUP($A15,#REF!,3,FALSE)=C15,"有","無")</f>
        <v>#REF!</v>
      </c>
      <c r="H15" s="758" t="e">
        <f>IF(VLOOKUP($A15,#REF!,4,FALSE)=D15,"有","無")</f>
        <v>#REF!</v>
      </c>
    </row>
    <row r="16" spans="1:8" x14ac:dyDescent="0.55000000000000004">
      <c r="A16" s="733" t="s">
        <v>282</v>
      </c>
      <c r="B16" s="738" t="s">
        <v>672</v>
      </c>
      <c r="C16" s="739" t="s">
        <v>673</v>
      </c>
      <c r="D16" s="739" t="s">
        <v>1174</v>
      </c>
      <c r="E16" s="758" t="e">
        <f>IF(VLOOKUP($A16,#REF!,1,FALSE)=A16,"有","無")</f>
        <v>#REF!</v>
      </c>
      <c r="F16" s="758" t="e">
        <f>IF(VLOOKUP($A16,#REF!,2,FALSE)=B16,"有","無")</f>
        <v>#REF!</v>
      </c>
      <c r="G16" s="758" t="e">
        <f>IF(VLOOKUP($A16,#REF!,3,FALSE)=C16,"有","無")</f>
        <v>#REF!</v>
      </c>
      <c r="H16" s="758" t="e">
        <f>IF(VLOOKUP($A16,#REF!,4,FALSE)=D16,"有","無")</f>
        <v>#REF!</v>
      </c>
    </row>
    <row r="17" spans="1:8" x14ac:dyDescent="0.55000000000000004">
      <c r="A17" s="733" t="s">
        <v>283</v>
      </c>
      <c r="B17" s="738" t="s">
        <v>672</v>
      </c>
      <c r="C17" s="739" t="s">
        <v>673</v>
      </c>
      <c r="D17" s="739" t="s">
        <v>1175</v>
      </c>
      <c r="E17" s="758" t="e">
        <f>IF(VLOOKUP($A17,#REF!,1,FALSE)=A17,"有","無")</f>
        <v>#REF!</v>
      </c>
      <c r="F17" s="758" t="e">
        <f>IF(VLOOKUP($A17,#REF!,2,FALSE)=B17,"有","無")</f>
        <v>#REF!</v>
      </c>
      <c r="G17" s="758" t="e">
        <f>IF(VLOOKUP($A17,#REF!,3,FALSE)=C17,"有","無")</f>
        <v>#REF!</v>
      </c>
      <c r="H17" s="758" t="e">
        <f>IF(VLOOKUP($A17,#REF!,4,FALSE)=D17,"有","無")</f>
        <v>#REF!</v>
      </c>
    </row>
    <row r="18" spans="1:8" x14ac:dyDescent="0.55000000000000004">
      <c r="A18" s="733" t="s">
        <v>674</v>
      </c>
      <c r="B18" s="738" t="s">
        <v>672</v>
      </c>
      <c r="C18" s="739" t="s">
        <v>673</v>
      </c>
      <c r="D18" s="739" t="s">
        <v>1176</v>
      </c>
      <c r="E18" s="758" t="e">
        <f>IF(VLOOKUP($A18,#REF!,1,FALSE)=A18,"有","無")</f>
        <v>#REF!</v>
      </c>
      <c r="F18" s="758" t="e">
        <f>IF(VLOOKUP($A18,#REF!,2,FALSE)=B18,"有","無")</f>
        <v>#REF!</v>
      </c>
      <c r="G18" s="758" t="e">
        <f>IF(VLOOKUP($A18,#REF!,3,FALSE)=C18,"有","無")</f>
        <v>#REF!</v>
      </c>
      <c r="H18" s="758" t="e">
        <f>IF(VLOOKUP($A18,#REF!,4,FALSE)=D18,"有","無")</f>
        <v>#REF!</v>
      </c>
    </row>
    <row r="19" spans="1:8" x14ac:dyDescent="0.55000000000000004">
      <c r="A19" s="733" t="s">
        <v>675</v>
      </c>
      <c r="B19" s="738" t="s">
        <v>672</v>
      </c>
      <c r="C19" s="739" t="s">
        <v>673</v>
      </c>
      <c r="D19" s="739" t="s">
        <v>1177</v>
      </c>
      <c r="E19" s="758" t="e">
        <f>IF(VLOOKUP($A19,#REF!,1,FALSE)=A19,"有","無")</f>
        <v>#REF!</v>
      </c>
      <c r="F19" s="758" t="e">
        <f>IF(VLOOKUP($A19,#REF!,2,FALSE)=B19,"有","無")</f>
        <v>#REF!</v>
      </c>
      <c r="G19" s="758" t="e">
        <f>IF(VLOOKUP($A19,#REF!,3,FALSE)=C19,"有","無")</f>
        <v>#REF!</v>
      </c>
      <c r="H19" s="758" t="e">
        <f>IF(VLOOKUP($A19,#REF!,4,FALSE)=D19,"有","無")</f>
        <v>#REF!</v>
      </c>
    </row>
    <row r="20" spans="1:8" x14ac:dyDescent="0.55000000000000004">
      <c r="A20" s="733" t="s">
        <v>676</v>
      </c>
      <c r="B20" s="738" t="s">
        <v>672</v>
      </c>
      <c r="C20" s="739" t="s">
        <v>673</v>
      </c>
      <c r="D20" s="739" t="s">
        <v>1178</v>
      </c>
      <c r="E20" s="758" t="e">
        <f>IF(VLOOKUP($A20,#REF!,1,FALSE)=A20,"有","無")</f>
        <v>#REF!</v>
      </c>
      <c r="F20" s="758" t="e">
        <f>IF(VLOOKUP($A20,#REF!,2,FALSE)=B20,"有","無")</f>
        <v>#REF!</v>
      </c>
      <c r="G20" s="758" t="e">
        <f>IF(VLOOKUP($A20,#REF!,3,FALSE)=C20,"有","無")</f>
        <v>#REF!</v>
      </c>
      <c r="H20" s="758" t="e">
        <f>IF(VLOOKUP($A20,#REF!,4,FALSE)=D20,"有","無")</f>
        <v>#REF!</v>
      </c>
    </row>
    <row r="21" spans="1:8" x14ac:dyDescent="0.55000000000000004">
      <c r="A21" s="733" t="s">
        <v>677</v>
      </c>
      <c r="B21" s="738" t="s">
        <v>672</v>
      </c>
      <c r="C21" s="739" t="s">
        <v>673</v>
      </c>
      <c r="D21" s="739" t="s">
        <v>1179</v>
      </c>
      <c r="E21" s="758" t="e">
        <f>IF(VLOOKUP($A21,#REF!,1,FALSE)=A21,"有","無")</f>
        <v>#REF!</v>
      </c>
      <c r="F21" s="758" t="e">
        <f>IF(VLOOKUP($A21,#REF!,2,FALSE)=B21,"有","無")</f>
        <v>#REF!</v>
      </c>
      <c r="G21" s="758" t="e">
        <f>IF(VLOOKUP($A21,#REF!,3,FALSE)=C21,"有","無")</f>
        <v>#REF!</v>
      </c>
      <c r="H21" s="758" t="e">
        <f>IF(VLOOKUP($A21,#REF!,4,FALSE)=D21,"有","無")</f>
        <v>#REF!</v>
      </c>
    </row>
    <row r="22" spans="1:8" x14ac:dyDescent="0.55000000000000004">
      <c r="A22" s="733" t="s">
        <v>678</v>
      </c>
      <c r="B22" s="738" t="s">
        <v>672</v>
      </c>
      <c r="C22" s="739" t="s">
        <v>673</v>
      </c>
      <c r="D22" s="739" t="s">
        <v>1180</v>
      </c>
      <c r="E22" s="758" t="e">
        <f>IF(VLOOKUP($A22,#REF!,1,FALSE)=A22,"有","無")</f>
        <v>#REF!</v>
      </c>
      <c r="F22" s="758" t="e">
        <f>IF(VLOOKUP($A22,#REF!,2,FALSE)=B22,"有","無")</f>
        <v>#REF!</v>
      </c>
      <c r="G22" s="758" t="e">
        <f>IF(VLOOKUP($A22,#REF!,3,FALSE)=C22,"有","無")</f>
        <v>#REF!</v>
      </c>
      <c r="H22" s="758" t="e">
        <f>IF(VLOOKUP($A22,#REF!,4,FALSE)=D22,"有","無")</f>
        <v>#REF!</v>
      </c>
    </row>
    <row r="23" spans="1:8" x14ac:dyDescent="0.55000000000000004">
      <c r="A23" s="733" t="s">
        <v>679</v>
      </c>
      <c r="B23" s="738" t="s">
        <v>672</v>
      </c>
      <c r="C23" s="739" t="s">
        <v>673</v>
      </c>
      <c r="D23" s="739" t="s">
        <v>1172</v>
      </c>
      <c r="E23" s="758" t="e">
        <f>IF(VLOOKUP($A23,#REF!,1,FALSE)=A23,"有","無")</f>
        <v>#REF!</v>
      </c>
      <c r="F23" s="758" t="e">
        <f>IF(VLOOKUP($A23,#REF!,2,FALSE)=B23,"有","無")</f>
        <v>#REF!</v>
      </c>
      <c r="G23" s="758" t="e">
        <f>IF(VLOOKUP($A23,#REF!,3,FALSE)=C23,"有","無")</f>
        <v>#REF!</v>
      </c>
      <c r="H23" s="758" t="e">
        <f>IF(VLOOKUP($A23,#REF!,4,FALSE)=D23,"有","無")</f>
        <v>#REF!</v>
      </c>
    </row>
    <row r="24" spans="1:8" x14ac:dyDescent="0.55000000000000004">
      <c r="A24" s="733" t="s">
        <v>680</v>
      </c>
      <c r="B24" s="738" t="s">
        <v>672</v>
      </c>
      <c r="C24" s="739" t="s">
        <v>673</v>
      </c>
      <c r="D24" s="739" t="s">
        <v>1181</v>
      </c>
      <c r="E24" s="758" t="e">
        <f>IF(VLOOKUP($A24,#REF!,1,FALSE)=A24,"有","無")</f>
        <v>#REF!</v>
      </c>
      <c r="F24" s="758" t="e">
        <f>IF(VLOOKUP($A24,#REF!,2,FALSE)=B24,"有","無")</f>
        <v>#REF!</v>
      </c>
      <c r="G24" s="758" t="e">
        <f>IF(VLOOKUP($A24,#REF!,3,FALSE)=C24,"有","無")</f>
        <v>#REF!</v>
      </c>
      <c r="H24" s="758" t="e">
        <f>IF(VLOOKUP($A24,#REF!,4,FALSE)=D24,"有","無")</f>
        <v>#REF!</v>
      </c>
    </row>
    <row r="25" spans="1:8" x14ac:dyDescent="0.55000000000000004">
      <c r="A25" s="733" t="s">
        <v>681</v>
      </c>
      <c r="B25" s="738" t="s">
        <v>672</v>
      </c>
      <c r="C25" s="739" t="s">
        <v>673</v>
      </c>
      <c r="D25" s="739" t="s">
        <v>1182</v>
      </c>
      <c r="E25" s="758" t="e">
        <f>IF(VLOOKUP($A25,#REF!,1,FALSE)=A25,"有","無")</f>
        <v>#REF!</v>
      </c>
      <c r="F25" s="758" t="e">
        <f>IF(VLOOKUP($A25,#REF!,2,FALSE)=B25,"有","無")</f>
        <v>#REF!</v>
      </c>
      <c r="G25" s="758" t="e">
        <f>IF(VLOOKUP($A25,#REF!,3,FALSE)=C25,"有","無")</f>
        <v>#REF!</v>
      </c>
      <c r="H25" s="758" t="e">
        <f>IF(VLOOKUP($A25,#REF!,4,FALSE)=D25,"有","無")</f>
        <v>#REF!</v>
      </c>
    </row>
    <row r="26" spans="1:8" x14ac:dyDescent="0.55000000000000004">
      <c r="A26" s="733" t="s">
        <v>682</v>
      </c>
      <c r="B26" s="738" t="s">
        <v>672</v>
      </c>
      <c r="C26" s="739" t="s">
        <v>673</v>
      </c>
      <c r="D26" s="739" t="s">
        <v>1176</v>
      </c>
      <c r="E26" s="758" t="e">
        <f>IF(VLOOKUP($A26,#REF!,1,FALSE)=A26,"有","無")</f>
        <v>#REF!</v>
      </c>
      <c r="F26" s="758" t="e">
        <f>IF(VLOOKUP($A26,#REF!,2,FALSE)=B26,"有","無")</f>
        <v>#REF!</v>
      </c>
      <c r="G26" s="758" t="e">
        <f>IF(VLOOKUP($A26,#REF!,3,FALSE)=C26,"有","無")</f>
        <v>#REF!</v>
      </c>
      <c r="H26" s="758" t="e">
        <f>IF(VLOOKUP($A26,#REF!,4,FALSE)=D26,"有","無")</f>
        <v>#REF!</v>
      </c>
    </row>
    <row r="27" spans="1:8" x14ac:dyDescent="0.55000000000000004">
      <c r="A27" s="733" t="s">
        <v>683</v>
      </c>
      <c r="B27" s="738" t="s">
        <v>672</v>
      </c>
      <c r="C27" s="739" t="s">
        <v>673</v>
      </c>
      <c r="D27" s="739" t="s">
        <v>1177</v>
      </c>
      <c r="E27" s="758" t="e">
        <f>IF(VLOOKUP($A27,#REF!,1,FALSE)=A27,"有","無")</f>
        <v>#REF!</v>
      </c>
      <c r="F27" s="758" t="e">
        <f>IF(VLOOKUP($A27,#REF!,2,FALSE)=B27,"有","無")</f>
        <v>#REF!</v>
      </c>
      <c r="G27" s="758" t="e">
        <f>IF(VLOOKUP($A27,#REF!,3,FALSE)=C27,"有","無")</f>
        <v>#REF!</v>
      </c>
      <c r="H27" s="758" t="e">
        <f>IF(VLOOKUP($A27,#REF!,4,FALSE)=D27,"有","無")</f>
        <v>#REF!</v>
      </c>
    </row>
    <row r="28" spans="1:8" x14ac:dyDescent="0.55000000000000004">
      <c r="A28" s="733" t="s">
        <v>684</v>
      </c>
      <c r="B28" s="738" t="s">
        <v>672</v>
      </c>
      <c r="C28" s="739" t="s">
        <v>673</v>
      </c>
      <c r="D28" s="739" t="s">
        <v>1179</v>
      </c>
      <c r="E28" s="758" t="e">
        <f>IF(VLOOKUP($A28,#REF!,1,FALSE)=A28,"有","無")</f>
        <v>#REF!</v>
      </c>
      <c r="F28" s="758" t="e">
        <f>IF(VLOOKUP($A28,#REF!,2,FALSE)=B28,"有","無")</f>
        <v>#REF!</v>
      </c>
      <c r="G28" s="758" t="e">
        <f>IF(VLOOKUP($A28,#REF!,3,FALSE)=C28,"有","無")</f>
        <v>#REF!</v>
      </c>
      <c r="H28" s="758" t="e">
        <f>IF(VLOOKUP($A28,#REF!,4,FALSE)=D28,"有","無")</f>
        <v>#REF!</v>
      </c>
    </row>
    <row r="29" spans="1:8" x14ac:dyDescent="0.55000000000000004">
      <c r="A29" s="733" t="s">
        <v>685</v>
      </c>
      <c r="B29" s="738" t="s">
        <v>672</v>
      </c>
      <c r="C29" s="739" t="s">
        <v>673</v>
      </c>
      <c r="D29" s="739" t="s">
        <v>1180</v>
      </c>
      <c r="E29" s="758" t="e">
        <f>IF(VLOOKUP($A29,#REF!,1,FALSE)=A29,"有","無")</f>
        <v>#REF!</v>
      </c>
      <c r="F29" s="758" t="e">
        <f>IF(VLOOKUP($A29,#REF!,2,FALSE)=B29,"有","無")</f>
        <v>#REF!</v>
      </c>
      <c r="G29" s="758" t="e">
        <f>IF(VLOOKUP($A29,#REF!,3,FALSE)=C29,"有","無")</f>
        <v>#REF!</v>
      </c>
      <c r="H29" s="758" t="e">
        <f>IF(VLOOKUP($A29,#REF!,4,FALSE)=D29,"有","無")</f>
        <v>#REF!</v>
      </c>
    </row>
    <row r="30" spans="1:8" x14ac:dyDescent="0.55000000000000004">
      <c r="A30" s="733" t="s">
        <v>285</v>
      </c>
      <c r="B30" s="738" t="s">
        <v>672</v>
      </c>
      <c r="C30" s="739" t="s">
        <v>686</v>
      </c>
      <c r="D30" s="739" t="s">
        <v>1183</v>
      </c>
      <c r="E30" s="758" t="e">
        <f>IF(VLOOKUP($A30,#REF!,1,FALSE)=A30,"有","無")</f>
        <v>#REF!</v>
      </c>
      <c r="F30" s="758" t="e">
        <f>IF(VLOOKUP($A30,#REF!,2,FALSE)=B30,"有","無")</f>
        <v>#REF!</v>
      </c>
      <c r="G30" s="758" t="e">
        <f>IF(VLOOKUP($A30,#REF!,3,FALSE)=C30,"有","無")</f>
        <v>#REF!</v>
      </c>
      <c r="H30" s="758" t="e">
        <f>IF(VLOOKUP($A30,#REF!,4,FALSE)=D30,"有","無")</f>
        <v>#REF!</v>
      </c>
    </row>
    <row r="31" spans="1:8" x14ac:dyDescent="0.55000000000000004">
      <c r="A31" s="733" t="s">
        <v>687</v>
      </c>
      <c r="B31" s="738" t="s">
        <v>672</v>
      </c>
      <c r="C31" s="739" t="s">
        <v>686</v>
      </c>
      <c r="D31" s="739" t="s">
        <v>1184</v>
      </c>
      <c r="E31" s="758" t="e">
        <f>IF(VLOOKUP($A31,#REF!,1,FALSE)=A31,"有","無")</f>
        <v>#REF!</v>
      </c>
      <c r="F31" s="758" t="e">
        <f>IF(VLOOKUP($A31,#REF!,2,FALSE)=B31,"有","無")</f>
        <v>#REF!</v>
      </c>
      <c r="G31" s="758" t="e">
        <f>IF(VLOOKUP($A31,#REF!,3,FALSE)=C31,"有","無")</f>
        <v>#REF!</v>
      </c>
      <c r="H31" s="758" t="e">
        <f>IF(VLOOKUP($A31,#REF!,4,FALSE)=D31,"有","無")</f>
        <v>#REF!</v>
      </c>
    </row>
    <row r="32" spans="1:8" x14ac:dyDescent="0.55000000000000004">
      <c r="A32" s="733" t="s">
        <v>688</v>
      </c>
      <c r="B32" s="738" t="s">
        <v>672</v>
      </c>
      <c r="C32" s="739" t="s">
        <v>686</v>
      </c>
      <c r="D32" s="739" t="s">
        <v>1185</v>
      </c>
      <c r="E32" s="758" t="e">
        <f>IF(VLOOKUP($A32,#REF!,1,FALSE)=A32,"有","無")</f>
        <v>#REF!</v>
      </c>
      <c r="F32" s="758" t="e">
        <f>IF(VLOOKUP($A32,#REF!,2,FALSE)=B32,"有","無")</f>
        <v>#REF!</v>
      </c>
      <c r="G32" s="758" t="e">
        <f>IF(VLOOKUP($A32,#REF!,3,FALSE)=C32,"有","無")</f>
        <v>#REF!</v>
      </c>
      <c r="H32" s="758" t="e">
        <f>IF(VLOOKUP($A32,#REF!,4,FALSE)=D32,"有","無")</f>
        <v>#REF!</v>
      </c>
    </row>
    <row r="33" spans="1:8" x14ac:dyDescent="0.55000000000000004">
      <c r="A33" s="733" t="s">
        <v>689</v>
      </c>
      <c r="B33" s="738" t="s">
        <v>672</v>
      </c>
      <c r="C33" s="739" t="s">
        <v>686</v>
      </c>
      <c r="D33" s="739" t="s">
        <v>1186</v>
      </c>
      <c r="E33" s="758" t="e">
        <f>IF(VLOOKUP($A33,#REF!,1,FALSE)=A33,"有","無")</f>
        <v>#REF!</v>
      </c>
      <c r="F33" s="758" t="e">
        <f>IF(VLOOKUP($A33,#REF!,2,FALSE)=B33,"有","無")</f>
        <v>#REF!</v>
      </c>
      <c r="G33" s="758" t="e">
        <f>IF(VLOOKUP($A33,#REF!,3,FALSE)=C33,"有","無")</f>
        <v>#REF!</v>
      </c>
      <c r="H33" s="758" t="e">
        <f>IF(VLOOKUP($A33,#REF!,4,FALSE)=D33,"有","無")</f>
        <v>#REF!</v>
      </c>
    </row>
    <row r="34" spans="1:8" x14ac:dyDescent="0.55000000000000004">
      <c r="A34" s="733" t="s">
        <v>288</v>
      </c>
      <c r="B34" s="736" t="s">
        <v>690</v>
      </c>
      <c r="C34" s="737" t="s">
        <v>289</v>
      </c>
      <c r="D34" s="737"/>
      <c r="E34" s="758" t="e">
        <f>IF(VLOOKUP($A34,#REF!,1,FALSE)=A34,"有","無")</f>
        <v>#REF!</v>
      </c>
      <c r="F34" s="758" t="e">
        <f>IF(VLOOKUP($A34,#REF!,2,FALSE)=B34,"有","無")</f>
        <v>#REF!</v>
      </c>
      <c r="G34" s="758" t="e">
        <f>IF(VLOOKUP($A34,#REF!,3,FALSE)=C34,"有","無")</f>
        <v>#REF!</v>
      </c>
      <c r="H34" s="758" t="e">
        <f>IF(VLOOKUP($A34,#REF!,4,FALSE)=D34,"有","無")</f>
        <v>#REF!</v>
      </c>
    </row>
    <row r="35" spans="1:8" x14ac:dyDescent="0.55000000000000004">
      <c r="A35" s="733" t="s">
        <v>290</v>
      </c>
      <c r="B35" s="736" t="s">
        <v>690</v>
      </c>
      <c r="C35" s="737" t="s">
        <v>691</v>
      </c>
      <c r="D35" s="737"/>
      <c r="E35" s="758" t="e">
        <f>IF(VLOOKUP($A35,#REF!,1,FALSE)=A35,"有","無")</f>
        <v>#REF!</v>
      </c>
      <c r="F35" s="758" t="e">
        <f>IF(VLOOKUP($A35,#REF!,2,FALSE)=B35,"有","無")</f>
        <v>#REF!</v>
      </c>
      <c r="G35" s="758" t="e">
        <f>IF(VLOOKUP($A35,#REF!,3,FALSE)=C35,"有","無")</f>
        <v>#REF!</v>
      </c>
      <c r="H35" s="758" t="e">
        <f>IF(VLOOKUP($A35,#REF!,4,FALSE)=D35,"有","無")</f>
        <v>#REF!</v>
      </c>
    </row>
    <row r="36" spans="1:8" x14ac:dyDescent="0.55000000000000004">
      <c r="A36" s="733" t="s">
        <v>291</v>
      </c>
      <c r="B36" s="736" t="s">
        <v>292</v>
      </c>
      <c r="C36" s="737" t="s">
        <v>293</v>
      </c>
      <c r="D36" s="737" t="s">
        <v>296</v>
      </c>
      <c r="E36" s="758" t="e">
        <f>IF(VLOOKUP($A36,#REF!,1,FALSE)=A36,"有","無")</f>
        <v>#REF!</v>
      </c>
      <c r="F36" s="758" t="e">
        <f>IF(VLOOKUP($A36,#REF!,2,FALSE)=B36,"有","無")</f>
        <v>#REF!</v>
      </c>
      <c r="G36" s="758" t="e">
        <f>IF(VLOOKUP($A36,#REF!,3,FALSE)=C36,"有","無")</f>
        <v>#REF!</v>
      </c>
      <c r="H36" s="758" t="e">
        <f>IF(VLOOKUP($A36,#REF!,4,FALSE)=D36,"有","無")</f>
        <v>#REF!</v>
      </c>
    </row>
    <row r="37" spans="1:8" x14ac:dyDescent="0.55000000000000004">
      <c r="A37" s="733" t="s">
        <v>294</v>
      </c>
      <c r="B37" s="736" t="s">
        <v>292</v>
      </c>
      <c r="C37" s="737" t="s">
        <v>293</v>
      </c>
      <c r="D37" s="737" t="s">
        <v>298</v>
      </c>
      <c r="E37" s="758" t="e">
        <f>IF(VLOOKUP($A37,#REF!,1,FALSE)=A37,"有","無")</f>
        <v>#REF!</v>
      </c>
      <c r="F37" s="758" t="e">
        <f>IF(VLOOKUP($A37,#REF!,2,FALSE)=B37,"有","無")</f>
        <v>#REF!</v>
      </c>
      <c r="G37" s="758" t="e">
        <f>IF(VLOOKUP($A37,#REF!,3,FALSE)=C37,"有","無")</f>
        <v>#REF!</v>
      </c>
      <c r="H37" s="758" t="e">
        <f>IF(VLOOKUP($A37,#REF!,4,FALSE)=D37,"有","無")</f>
        <v>#REF!</v>
      </c>
    </row>
    <row r="38" spans="1:8" x14ac:dyDescent="0.55000000000000004">
      <c r="A38" s="733" t="s">
        <v>295</v>
      </c>
      <c r="B38" s="736" t="s">
        <v>292</v>
      </c>
      <c r="C38" s="737" t="s">
        <v>293</v>
      </c>
      <c r="D38" s="737" t="s">
        <v>1187</v>
      </c>
      <c r="E38" s="758" t="e">
        <f>IF(VLOOKUP($A38,#REF!,1,FALSE)=A38,"有","無")</f>
        <v>#REF!</v>
      </c>
      <c r="F38" s="758" t="e">
        <f>IF(VLOOKUP($A38,#REF!,2,FALSE)=B38,"有","無")</f>
        <v>#REF!</v>
      </c>
      <c r="G38" s="758" t="e">
        <f>IF(VLOOKUP($A38,#REF!,3,FALSE)=C38,"有","無")</f>
        <v>#REF!</v>
      </c>
      <c r="H38" s="758" t="e">
        <f>IF(VLOOKUP($A38,#REF!,4,FALSE)=D38,"有","無")</f>
        <v>#REF!</v>
      </c>
    </row>
    <row r="39" spans="1:8" x14ac:dyDescent="0.55000000000000004">
      <c r="A39" s="733" t="s">
        <v>297</v>
      </c>
      <c r="B39" s="736" t="s">
        <v>692</v>
      </c>
      <c r="C39" s="737" t="s">
        <v>293</v>
      </c>
      <c r="D39" s="737" t="s">
        <v>1476</v>
      </c>
      <c r="E39" s="758" t="e">
        <f>IF(VLOOKUP($A39,#REF!,1,FALSE)=A39,"有","無")</f>
        <v>#REF!</v>
      </c>
      <c r="F39" s="758" t="e">
        <f>IF(VLOOKUP($A39,#REF!,2,FALSE)=B39,"有","無")</f>
        <v>#REF!</v>
      </c>
      <c r="G39" s="758" t="e">
        <f>IF(VLOOKUP($A39,#REF!,3,FALSE)=C39,"有","無")</f>
        <v>#REF!</v>
      </c>
      <c r="H39" s="758" t="e">
        <f>IF(VLOOKUP($A39,#REF!,4,FALSE)=D39,"有","無")</f>
        <v>#REF!</v>
      </c>
    </row>
    <row r="40" spans="1:8" x14ac:dyDescent="0.55000000000000004">
      <c r="A40" s="733" t="s">
        <v>299</v>
      </c>
      <c r="B40" s="740" t="s">
        <v>300</v>
      </c>
      <c r="C40" s="741" t="s">
        <v>693</v>
      </c>
      <c r="D40" s="741" t="s">
        <v>301</v>
      </c>
      <c r="E40" s="758" t="e">
        <f>IF(VLOOKUP($A40,#REF!,1,FALSE)=A40,"有","無")</f>
        <v>#REF!</v>
      </c>
      <c r="F40" s="758" t="e">
        <f>IF(VLOOKUP($A40,#REF!,2,FALSE)=B40,"有","無")</f>
        <v>#REF!</v>
      </c>
      <c r="G40" s="758" t="e">
        <f>IF(VLOOKUP($A40,#REF!,3,FALSE)=C40,"有","無")</f>
        <v>#REF!</v>
      </c>
      <c r="H40" s="758" t="e">
        <f>IF(VLOOKUP($A40,#REF!,4,FALSE)=D40,"有","無")</f>
        <v>#REF!</v>
      </c>
    </row>
    <row r="41" spans="1:8" x14ac:dyDescent="0.55000000000000004">
      <c r="A41" s="733" t="s">
        <v>302</v>
      </c>
      <c r="B41" s="740" t="s">
        <v>300</v>
      </c>
      <c r="C41" s="741" t="s">
        <v>303</v>
      </c>
      <c r="D41" s="741" t="s">
        <v>304</v>
      </c>
      <c r="E41" s="758" t="e">
        <f>IF(VLOOKUP($A41,#REF!,1,FALSE)=A41,"有","無")</f>
        <v>#REF!</v>
      </c>
      <c r="F41" s="758" t="e">
        <f>IF(VLOOKUP($A41,#REF!,2,FALSE)=B41,"有","無")</f>
        <v>#REF!</v>
      </c>
      <c r="G41" s="758" t="e">
        <f>IF(VLOOKUP($A41,#REF!,3,FALSE)=C41,"有","無")</f>
        <v>#REF!</v>
      </c>
      <c r="H41" s="758" t="e">
        <f>IF(VLOOKUP($A41,#REF!,4,FALSE)=D41,"有","無")</f>
        <v>#REF!</v>
      </c>
    </row>
    <row r="42" spans="1:8" x14ac:dyDescent="0.55000000000000004">
      <c r="A42" s="733" t="s">
        <v>305</v>
      </c>
      <c r="B42" s="740" t="s">
        <v>300</v>
      </c>
      <c r="C42" s="741" t="s">
        <v>303</v>
      </c>
      <c r="D42" s="741" t="s">
        <v>306</v>
      </c>
      <c r="E42" s="758" t="e">
        <f>IF(VLOOKUP($A42,#REF!,1,FALSE)=A42,"有","無")</f>
        <v>#REF!</v>
      </c>
      <c r="F42" s="758" t="e">
        <f>IF(VLOOKUP($A42,#REF!,2,FALSE)=B42,"有","無")</f>
        <v>#REF!</v>
      </c>
      <c r="G42" s="758" t="e">
        <f>IF(VLOOKUP($A42,#REF!,3,FALSE)=C42,"有","無")</f>
        <v>#REF!</v>
      </c>
      <c r="H42" s="758" t="e">
        <f>IF(VLOOKUP($A42,#REF!,4,FALSE)=D42,"有","無")</f>
        <v>#REF!</v>
      </c>
    </row>
    <row r="43" spans="1:8" x14ac:dyDescent="0.55000000000000004">
      <c r="A43" s="733" t="s">
        <v>307</v>
      </c>
      <c r="B43" s="740" t="s">
        <v>300</v>
      </c>
      <c r="C43" s="741" t="s">
        <v>303</v>
      </c>
      <c r="D43" s="741" t="s">
        <v>308</v>
      </c>
      <c r="E43" s="758" t="e">
        <f>IF(VLOOKUP($A43,#REF!,1,FALSE)=A43,"有","無")</f>
        <v>#REF!</v>
      </c>
      <c r="F43" s="758" t="e">
        <f>IF(VLOOKUP($A43,#REF!,2,FALSE)=B43,"有","無")</f>
        <v>#REF!</v>
      </c>
      <c r="G43" s="758" t="e">
        <f>IF(VLOOKUP($A43,#REF!,3,FALSE)=C43,"有","無")</f>
        <v>#REF!</v>
      </c>
      <c r="H43" s="758" t="e">
        <f>IF(VLOOKUP($A43,#REF!,4,FALSE)=D43,"有","無")</f>
        <v>#REF!</v>
      </c>
    </row>
    <row r="44" spans="1:8" x14ac:dyDescent="0.55000000000000004">
      <c r="A44" s="733" t="s">
        <v>309</v>
      </c>
      <c r="B44" s="740" t="s">
        <v>300</v>
      </c>
      <c r="C44" s="741" t="s">
        <v>310</v>
      </c>
      <c r="D44" s="741" t="s">
        <v>313</v>
      </c>
      <c r="E44" s="758" t="e">
        <f>IF(VLOOKUP($A44,#REF!,1,FALSE)=A44,"有","無")</f>
        <v>#REF!</v>
      </c>
      <c r="F44" s="758" t="e">
        <f>IF(VLOOKUP($A44,#REF!,2,FALSE)=B44,"有","無")</f>
        <v>#REF!</v>
      </c>
      <c r="G44" s="758" t="e">
        <f>IF(VLOOKUP($A44,#REF!,3,FALSE)=C44,"有","無")</f>
        <v>#REF!</v>
      </c>
      <c r="H44" s="758" t="e">
        <f>IF(VLOOKUP($A44,#REF!,4,FALSE)=D44,"有","無")</f>
        <v>#REF!</v>
      </c>
    </row>
    <row r="45" spans="1:8" x14ac:dyDescent="0.55000000000000004">
      <c r="A45" s="733" t="s">
        <v>312</v>
      </c>
      <c r="B45" s="740" t="s">
        <v>300</v>
      </c>
      <c r="C45" s="741" t="s">
        <v>310</v>
      </c>
      <c r="D45" s="742" t="s">
        <v>1188</v>
      </c>
      <c r="E45" s="758" t="e">
        <f>IF(VLOOKUP($A45,#REF!,1,FALSE)=A45,"有","無")</f>
        <v>#REF!</v>
      </c>
      <c r="F45" s="758" t="e">
        <f>IF(VLOOKUP($A45,#REF!,2,FALSE)=B45,"有","無")</f>
        <v>#REF!</v>
      </c>
      <c r="G45" s="758" t="e">
        <f>IF(VLOOKUP($A45,#REF!,3,FALSE)=C45,"有","無")</f>
        <v>#REF!</v>
      </c>
      <c r="H45" s="758" t="e">
        <f>IF(VLOOKUP($A45,#REF!,4,FALSE)=D45,"有","無")</f>
        <v>#REF!</v>
      </c>
    </row>
    <row r="46" spans="1:8" x14ac:dyDescent="0.55000000000000004">
      <c r="A46" s="733" t="s">
        <v>694</v>
      </c>
      <c r="B46" s="740" t="s">
        <v>300</v>
      </c>
      <c r="C46" s="741" t="s">
        <v>310</v>
      </c>
      <c r="D46" s="741" t="s">
        <v>311</v>
      </c>
      <c r="E46" s="758" t="e">
        <f>IF(VLOOKUP($A46,#REF!,1,FALSE)=A46,"有","無")</f>
        <v>#REF!</v>
      </c>
      <c r="F46" s="758" t="e">
        <f>IF(VLOOKUP($A46,#REF!,2,FALSE)=B46,"有","無")</f>
        <v>#REF!</v>
      </c>
      <c r="G46" s="758" t="e">
        <f>IF(VLOOKUP($A46,#REF!,3,FALSE)=C46,"有","無")</f>
        <v>#REF!</v>
      </c>
      <c r="H46" s="758" t="e">
        <f>IF(VLOOKUP($A46,#REF!,4,FALSE)=D46,"有","無")</f>
        <v>#REF!</v>
      </c>
    </row>
    <row r="47" spans="1:8" x14ac:dyDescent="0.55000000000000004">
      <c r="A47" s="733" t="s">
        <v>314</v>
      </c>
      <c r="B47" s="740" t="s">
        <v>300</v>
      </c>
      <c r="C47" s="741" t="s">
        <v>315</v>
      </c>
      <c r="D47" s="741" t="s">
        <v>1189</v>
      </c>
      <c r="E47" s="758" t="e">
        <f>IF(VLOOKUP($A47,#REF!,1,FALSE)=A47,"有","無")</f>
        <v>#REF!</v>
      </c>
      <c r="F47" s="758" t="e">
        <f>IF(VLOOKUP($A47,#REF!,2,FALSE)=B47,"有","無")</f>
        <v>#REF!</v>
      </c>
      <c r="G47" s="758" t="e">
        <f>IF(VLOOKUP($A47,#REF!,3,FALSE)=C47,"有","無")</f>
        <v>#REF!</v>
      </c>
      <c r="H47" s="758" t="e">
        <f>IF(VLOOKUP($A47,#REF!,4,FALSE)=D47,"有","無")</f>
        <v>#REF!</v>
      </c>
    </row>
    <row r="48" spans="1:8" x14ac:dyDescent="0.55000000000000004">
      <c r="A48" s="733" t="s">
        <v>316</v>
      </c>
      <c r="B48" s="736" t="s">
        <v>695</v>
      </c>
      <c r="C48" s="737" t="s">
        <v>696</v>
      </c>
      <c r="D48" s="737" t="s">
        <v>1190</v>
      </c>
      <c r="E48" s="758" t="e">
        <f>IF(VLOOKUP($A48,#REF!,1,FALSE)=A48,"有","無")</f>
        <v>#REF!</v>
      </c>
      <c r="F48" s="758" t="e">
        <f>IF(VLOOKUP($A48,#REF!,2,FALSE)=B48,"有","無")</f>
        <v>#REF!</v>
      </c>
      <c r="G48" s="758" t="e">
        <f>IF(VLOOKUP($A48,#REF!,3,FALSE)=C48,"有","無")</f>
        <v>#REF!</v>
      </c>
      <c r="H48" s="758" t="e">
        <f>IF(VLOOKUP($A48,#REF!,4,FALSE)=D48,"有","無")</f>
        <v>#REF!</v>
      </c>
    </row>
    <row r="49" spans="1:8" x14ac:dyDescent="0.55000000000000004">
      <c r="A49" s="733" t="s">
        <v>318</v>
      </c>
      <c r="B49" s="736" t="s">
        <v>317</v>
      </c>
      <c r="C49" s="737" t="s">
        <v>319</v>
      </c>
      <c r="D49" s="737" t="s">
        <v>320</v>
      </c>
      <c r="E49" s="758" t="e">
        <f>IF(VLOOKUP($A49,#REF!,1,FALSE)=A49,"有","無")</f>
        <v>#REF!</v>
      </c>
      <c r="F49" s="758" t="e">
        <f>IF(VLOOKUP($A49,#REF!,2,FALSE)=B49,"有","無")</f>
        <v>#REF!</v>
      </c>
      <c r="G49" s="758" t="e">
        <f>IF(VLOOKUP($A49,#REF!,3,FALSE)=C49,"有","無")</f>
        <v>#REF!</v>
      </c>
      <c r="H49" s="758" t="e">
        <f>IF(VLOOKUP($A49,#REF!,4,FALSE)=D49,"有","無")</f>
        <v>#REF!</v>
      </c>
    </row>
    <row r="50" spans="1:8" x14ac:dyDescent="0.55000000000000004">
      <c r="A50" s="733" t="s">
        <v>321</v>
      </c>
      <c r="B50" s="736" t="s">
        <v>697</v>
      </c>
      <c r="C50" s="737" t="s">
        <v>698</v>
      </c>
      <c r="D50" s="737" t="s">
        <v>1191</v>
      </c>
      <c r="E50" s="758" t="e">
        <f>IF(VLOOKUP($A50,#REF!,1,FALSE)=A50,"有","無")</f>
        <v>#REF!</v>
      </c>
      <c r="F50" s="758" t="e">
        <f>IF(VLOOKUP($A50,#REF!,2,FALSE)=B50,"有","無")</f>
        <v>#REF!</v>
      </c>
      <c r="G50" s="758" t="e">
        <f>IF(VLOOKUP($A50,#REF!,3,FALSE)=C50,"有","無")</f>
        <v>#REF!</v>
      </c>
      <c r="H50" s="758" t="e">
        <f>IF(VLOOKUP($A50,#REF!,4,FALSE)=D50,"有","無")</f>
        <v>#REF!</v>
      </c>
    </row>
    <row r="51" spans="1:8" x14ac:dyDescent="0.55000000000000004">
      <c r="A51" s="733" t="s">
        <v>322</v>
      </c>
      <c r="B51" s="736" t="s">
        <v>697</v>
      </c>
      <c r="C51" s="737" t="s">
        <v>686</v>
      </c>
      <c r="D51" s="737" t="s">
        <v>1192</v>
      </c>
      <c r="E51" s="758" t="e">
        <f>IF(VLOOKUP($A51,#REF!,1,FALSE)=A51,"有","無")</f>
        <v>#REF!</v>
      </c>
      <c r="F51" s="758" t="e">
        <f>IF(VLOOKUP($A51,#REF!,2,FALSE)=B51,"有","無")</f>
        <v>#REF!</v>
      </c>
      <c r="G51" s="758" t="e">
        <f>IF(VLOOKUP($A51,#REF!,3,FALSE)=C51,"有","無")</f>
        <v>#REF!</v>
      </c>
      <c r="H51" s="758" t="e">
        <f>IF(VLOOKUP($A51,#REF!,4,FALSE)=D51,"有","無")</f>
        <v>#REF!</v>
      </c>
    </row>
    <row r="52" spans="1:8" x14ac:dyDescent="0.55000000000000004">
      <c r="A52" s="733" t="s">
        <v>699</v>
      </c>
      <c r="B52" s="736" t="s">
        <v>697</v>
      </c>
      <c r="C52" s="737" t="s">
        <v>686</v>
      </c>
      <c r="D52" s="737" t="s">
        <v>1193</v>
      </c>
      <c r="E52" s="758" t="e">
        <f>IF(VLOOKUP($A52,#REF!,1,FALSE)=A52,"有","無")</f>
        <v>#REF!</v>
      </c>
      <c r="F52" s="758" t="e">
        <f>IF(VLOOKUP($A52,#REF!,2,FALSE)=B52,"有","無")</f>
        <v>#REF!</v>
      </c>
      <c r="G52" s="758" t="e">
        <f>IF(VLOOKUP($A52,#REF!,3,FALSE)=C52,"有","無")</f>
        <v>#REF!</v>
      </c>
      <c r="H52" s="758" t="e">
        <f>IF(VLOOKUP($A52,#REF!,4,FALSE)=D52,"有","無")</f>
        <v>#REF!</v>
      </c>
    </row>
    <row r="53" spans="1:8" x14ac:dyDescent="0.55000000000000004">
      <c r="A53" s="733" t="s">
        <v>700</v>
      </c>
      <c r="B53" s="736" t="s">
        <v>697</v>
      </c>
      <c r="C53" s="737" t="s">
        <v>701</v>
      </c>
      <c r="D53" s="737" t="s">
        <v>1194</v>
      </c>
      <c r="E53" s="758" t="e">
        <f>IF(VLOOKUP($A53,#REF!,1,FALSE)=A53,"有","無")</f>
        <v>#REF!</v>
      </c>
      <c r="F53" s="758" t="e">
        <f>IF(VLOOKUP($A53,#REF!,2,FALSE)=B53,"有","無")</f>
        <v>#REF!</v>
      </c>
      <c r="G53" s="758" t="e">
        <f>IF(VLOOKUP($A53,#REF!,3,FALSE)=C53,"有","無")</f>
        <v>#REF!</v>
      </c>
      <c r="H53" s="758" t="e">
        <f>IF(VLOOKUP($A53,#REF!,4,FALSE)=D53,"有","無")</f>
        <v>#REF!</v>
      </c>
    </row>
    <row r="54" spans="1:8" x14ac:dyDescent="0.55000000000000004">
      <c r="A54" s="733" t="s">
        <v>702</v>
      </c>
      <c r="B54" s="736" t="s">
        <v>697</v>
      </c>
      <c r="C54" s="737" t="s">
        <v>703</v>
      </c>
      <c r="D54" s="737" t="s">
        <v>1195</v>
      </c>
      <c r="E54" s="758" t="e">
        <f>IF(VLOOKUP($A54,#REF!,1,FALSE)=A54,"有","無")</f>
        <v>#REF!</v>
      </c>
      <c r="F54" s="758" t="e">
        <f>IF(VLOOKUP($A54,#REF!,2,FALSE)=B54,"有","無")</f>
        <v>#REF!</v>
      </c>
      <c r="G54" s="758" t="e">
        <f>IF(VLOOKUP($A54,#REF!,3,FALSE)=C54,"有","無")</f>
        <v>#REF!</v>
      </c>
      <c r="H54" s="758" t="e">
        <f>IF(VLOOKUP($A54,#REF!,4,FALSE)=D54,"有","無")</f>
        <v>#REF!</v>
      </c>
    </row>
    <row r="55" spans="1:8" x14ac:dyDescent="0.55000000000000004">
      <c r="A55" s="733" t="s">
        <v>704</v>
      </c>
      <c r="B55" s="736" t="s">
        <v>697</v>
      </c>
      <c r="C55" s="737" t="s">
        <v>703</v>
      </c>
      <c r="D55" s="737" t="s">
        <v>1196</v>
      </c>
      <c r="E55" s="758" t="e">
        <f>IF(VLOOKUP($A55,#REF!,1,FALSE)=A55,"有","無")</f>
        <v>#REF!</v>
      </c>
      <c r="F55" s="758" t="e">
        <f>IF(VLOOKUP($A55,#REF!,2,FALSE)=B55,"有","無")</f>
        <v>#REF!</v>
      </c>
      <c r="G55" s="758" t="e">
        <f>IF(VLOOKUP($A55,#REF!,3,FALSE)=C55,"有","無")</f>
        <v>#REF!</v>
      </c>
      <c r="H55" s="758" t="e">
        <f>IF(VLOOKUP($A55,#REF!,4,FALSE)=D55,"有","無")</f>
        <v>#REF!</v>
      </c>
    </row>
    <row r="56" spans="1:8" x14ac:dyDescent="0.55000000000000004">
      <c r="A56" s="733" t="s">
        <v>705</v>
      </c>
      <c r="B56" s="736" t="s">
        <v>697</v>
      </c>
      <c r="C56" s="737" t="s">
        <v>703</v>
      </c>
      <c r="D56" s="737" t="s">
        <v>1197</v>
      </c>
      <c r="E56" s="758" t="e">
        <f>IF(VLOOKUP($A56,#REF!,1,FALSE)=A56,"有","無")</f>
        <v>#REF!</v>
      </c>
      <c r="F56" s="758" t="e">
        <f>IF(VLOOKUP($A56,#REF!,2,FALSE)=B56,"有","無")</f>
        <v>#REF!</v>
      </c>
      <c r="G56" s="758" t="e">
        <f>IF(VLOOKUP($A56,#REF!,3,FALSE)=C56,"有","無")</f>
        <v>#REF!</v>
      </c>
      <c r="H56" s="758" t="e">
        <f>IF(VLOOKUP($A56,#REF!,4,FALSE)=D56,"有","無")</f>
        <v>#REF!</v>
      </c>
    </row>
    <row r="57" spans="1:8" x14ac:dyDescent="0.55000000000000004">
      <c r="A57" s="733" t="s">
        <v>706</v>
      </c>
      <c r="B57" s="736" t="s">
        <v>697</v>
      </c>
      <c r="C57" s="737" t="s">
        <v>703</v>
      </c>
      <c r="D57" s="737" t="s">
        <v>1198</v>
      </c>
      <c r="E57" s="758" t="e">
        <f>IF(VLOOKUP($A57,#REF!,1,FALSE)=A57,"有","無")</f>
        <v>#REF!</v>
      </c>
      <c r="F57" s="758" t="e">
        <f>IF(VLOOKUP($A57,#REF!,2,FALSE)=B57,"有","無")</f>
        <v>#REF!</v>
      </c>
      <c r="G57" s="758" t="e">
        <f>IF(VLOOKUP($A57,#REF!,3,FALSE)=C57,"有","無")</f>
        <v>#REF!</v>
      </c>
      <c r="H57" s="758" t="e">
        <f>IF(VLOOKUP($A57,#REF!,4,FALSE)=D57,"有","無")</f>
        <v>#REF!</v>
      </c>
    </row>
    <row r="58" spans="1:8" x14ac:dyDescent="0.55000000000000004">
      <c r="A58" s="733" t="s">
        <v>707</v>
      </c>
      <c r="B58" s="736" t="s">
        <v>697</v>
      </c>
      <c r="C58" s="737" t="s">
        <v>703</v>
      </c>
      <c r="D58" s="737" t="s">
        <v>1199</v>
      </c>
      <c r="E58" s="758" t="e">
        <f>IF(VLOOKUP($A58,#REF!,1,FALSE)=A58,"有","無")</f>
        <v>#REF!</v>
      </c>
      <c r="F58" s="758" t="e">
        <f>IF(VLOOKUP($A58,#REF!,2,FALSE)=B58,"有","無")</f>
        <v>#REF!</v>
      </c>
      <c r="G58" s="758" t="e">
        <f>IF(VLOOKUP($A58,#REF!,3,FALSE)=C58,"有","無")</f>
        <v>#REF!</v>
      </c>
      <c r="H58" s="758" t="e">
        <f>IF(VLOOKUP($A58,#REF!,4,FALSE)=D58,"有","無")</f>
        <v>#REF!</v>
      </c>
    </row>
    <row r="59" spans="1:8" x14ac:dyDescent="0.55000000000000004">
      <c r="A59" s="733" t="s">
        <v>323</v>
      </c>
      <c r="B59" s="734" t="s">
        <v>324</v>
      </c>
      <c r="C59" s="735" t="s">
        <v>325</v>
      </c>
      <c r="D59" s="735" t="s">
        <v>1200</v>
      </c>
      <c r="E59" s="758" t="e">
        <f>IF(VLOOKUP($A59,#REF!,1,FALSE)=A59,"有","無")</f>
        <v>#REF!</v>
      </c>
      <c r="F59" s="758" t="e">
        <f>IF(VLOOKUP($A59,#REF!,2,FALSE)=B59,"有","無")</f>
        <v>#REF!</v>
      </c>
      <c r="G59" s="758" t="e">
        <f>IF(VLOOKUP($A59,#REF!,3,FALSE)=C59,"有","無")</f>
        <v>#REF!</v>
      </c>
      <c r="H59" s="758" t="e">
        <f>IF(VLOOKUP($A59,#REF!,4,FALSE)=D59,"有","無")</f>
        <v>#REF!</v>
      </c>
    </row>
    <row r="60" spans="1:8" x14ac:dyDescent="0.55000000000000004">
      <c r="A60" s="733" t="s">
        <v>326</v>
      </c>
      <c r="B60" s="734" t="s">
        <v>324</v>
      </c>
      <c r="C60" s="735" t="s">
        <v>325</v>
      </c>
      <c r="D60" s="735" t="s">
        <v>1201</v>
      </c>
      <c r="E60" s="758" t="e">
        <f>IF(VLOOKUP($A60,#REF!,1,FALSE)=A60,"有","無")</f>
        <v>#REF!</v>
      </c>
      <c r="F60" s="758" t="e">
        <f>IF(VLOOKUP($A60,#REF!,2,FALSE)=B60,"有","無")</f>
        <v>#REF!</v>
      </c>
      <c r="G60" s="758" t="e">
        <f>IF(VLOOKUP($A60,#REF!,3,FALSE)=C60,"有","無")</f>
        <v>#REF!</v>
      </c>
      <c r="H60" s="758" t="e">
        <f>IF(VLOOKUP($A60,#REF!,4,FALSE)=D60,"有","無")</f>
        <v>#REF!</v>
      </c>
    </row>
    <row r="61" spans="1:8" x14ac:dyDescent="0.55000000000000004">
      <c r="A61" s="733" t="s">
        <v>708</v>
      </c>
      <c r="B61" s="734" t="s">
        <v>324</v>
      </c>
      <c r="C61" s="735" t="s">
        <v>325</v>
      </c>
      <c r="D61" s="735" t="s">
        <v>1202</v>
      </c>
      <c r="E61" s="758" t="e">
        <f>IF(VLOOKUP($A61,#REF!,1,FALSE)=A61,"有","無")</f>
        <v>#REF!</v>
      </c>
      <c r="F61" s="758" t="e">
        <f>IF(VLOOKUP($A61,#REF!,2,FALSE)=B61,"有","無")</f>
        <v>#REF!</v>
      </c>
      <c r="G61" s="758" t="e">
        <f>IF(VLOOKUP($A61,#REF!,3,FALSE)=C61,"有","無")</f>
        <v>#REF!</v>
      </c>
      <c r="H61" s="758" t="e">
        <f>IF(VLOOKUP($A61,#REF!,4,FALSE)=D61,"有","無")</f>
        <v>#REF!</v>
      </c>
    </row>
    <row r="62" spans="1:8" x14ac:dyDescent="0.55000000000000004">
      <c r="A62" s="733" t="s">
        <v>709</v>
      </c>
      <c r="B62" s="734" t="s">
        <v>324</v>
      </c>
      <c r="C62" s="735" t="s">
        <v>325</v>
      </c>
      <c r="D62" s="735" t="s">
        <v>1203</v>
      </c>
      <c r="E62" s="758" t="e">
        <f>IF(VLOOKUP($A62,#REF!,1,FALSE)=A62,"有","無")</f>
        <v>#REF!</v>
      </c>
      <c r="F62" s="758" t="e">
        <f>IF(VLOOKUP($A62,#REF!,2,FALSE)=B62,"有","無")</f>
        <v>#REF!</v>
      </c>
      <c r="G62" s="758" t="e">
        <f>IF(VLOOKUP($A62,#REF!,3,FALSE)=C62,"有","無")</f>
        <v>#REF!</v>
      </c>
      <c r="H62" s="758" t="e">
        <f>IF(VLOOKUP($A62,#REF!,4,FALSE)=D62,"有","無")</f>
        <v>#REF!</v>
      </c>
    </row>
    <row r="63" spans="1:8" x14ac:dyDescent="0.55000000000000004">
      <c r="A63" s="733" t="s">
        <v>327</v>
      </c>
      <c r="B63" s="734" t="s">
        <v>324</v>
      </c>
      <c r="C63" s="735" t="s">
        <v>328</v>
      </c>
      <c r="D63" s="735" t="s">
        <v>1204</v>
      </c>
      <c r="E63" s="758" t="e">
        <f>IF(VLOOKUP($A63,#REF!,1,FALSE)=A63,"有","無")</f>
        <v>#REF!</v>
      </c>
      <c r="F63" s="758" t="e">
        <f>IF(VLOOKUP($A63,#REF!,2,FALSE)=B63,"有","無")</f>
        <v>#REF!</v>
      </c>
      <c r="G63" s="758" t="e">
        <f>IF(VLOOKUP($A63,#REF!,3,FALSE)=C63,"有","無")</f>
        <v>#REF!</v>
      </c>
      <c r="H63" s="758" t="e">
        <f>IF(VLOOKUP($A63,#REF!,4,FALSE)=D63,"有","無")</f>
        <v>#REF!</v>
      </c>
    </row>
    <row r="64" spans="1:8" x14ac:dyDescent="0.55000000000000004">
      <c r="A64" s="733" t="s">
        <v>329</v>
      </c>
      <c r="B64" s="734" t="s">
        <v>324</v>
      </c>
      <c r="C64" s="735" t="s">
        <v>330</v>
      </c>
      <c r="D64" s="735" t="s">
        <v>1205</v>
      </c>
      <c r="E64" s="758" t="e">
        <f>IF(VLOOKUP($A64,#REF!,1,FALSE)=A64,"有","無")</f>
        <v>#REF!</v>
      </c>
      <c r="F64" s="758" t="e">
        <f>IF(VLOOKUP($A64,#REF!,2,FALSE)=B64,"有","無")</f>
        <v>#REF!</v>
      </c>
      <c r="G64" s="758" t="e">
        <f>IF(VLOOKUP($A64,#REF!,3,FALSE)=C64,"有","無")</f>
        <v>#REF!</v>
      </c>
      <c r="H64" s="758" t="e">
        <f>IF(VLOOKUP($A64,#REF!,4,FALSE)=D64,"有","無")</f>
        <v>#REF!</v>
      </c>
    </row>
    <row r="65" spans="1:8" x14ac:dyDescent="0.55000000000000004">
      <c r="A65" s="733" t="s">
        <v>331</v>
      </c>
      <c r="B65" s="734" t="s">
        <v>324</v>
      </c>
      <c r="C65" s="735" t="s">
        <v>330</v>
      </c>
      <c r="D65" s="735" t="s">
        <v>1206</v>
      </c>
      <c r="E65" s="758" t="e">
        <f>IF(VLOOKUP($A65,#REF!,1,FALSE)=A65,"有","無")</f>
        <v>#REF!</v>
      </c>
      <c r="F65" s="758" t="e">
        <f>IF(VLOOKUP($A65,#REF!,2,FALSE)=B65,"有","無")</f>
        <v>#REF!</v>
      </c>
      <c r="G65" s="758" t="e">
        <f>IF(VLOOKUP($A65,#REF!,3,FALSE)=C65,"有","無")</f>
        <v>#REF!</v>
      </c>
      <c r="H65" s="758" t="e">
        <f>IF(VLOOKUP($A65,#REF!,4,FALSE)=D65,"有","無")</f>
        <v>#REF!</v>
      </c>
    </row>
    <row r="66" spans="1:8" x14ac:dyDescent="0.55000000000000004">
      <c r="A66" s="733" t="s">
        <v>332</v>
      </c>
      <c r="B66" s="734" t="s">
        <v>324</v>
      </c>
      <c r="C66" s="735" t="s">
        <v>333</v>
      </c>
      <c r="D66" s="735" t="s">
        <v>1207</v>
      </c>
      <c r="E66" s="758" t="e">
        <f>IF(VLOOKUP($A66,#REF!,1,FALSE)=A66,"有","無")</f>
        <v>#REF!</v>
      </c>
      <c r="F66" s="758" t="e">
        <f>IF(VLOOKUP($A66,#REF!,2,FALSE)=B66,"有","無")</f>
        <v>#REF!</v>
      </c>
      <c r="G66" s="758" t="e">
        <f>IF(VLOOKUP($A66,#REF!,3,FALSE)=C66,"有","無")</f>
        <v>#REF!</v>
      </c>
      <c r="H66" s="758" t="e">
        <f>IF(VLOOKUP($A66,#REF!,4,FALSE)=D66,"有","無")</f>
        <v>#REF!</v>
      </c>
    </row>
    <row r="67" spans="1:8" x14ac:dyDescent="0.55000000000000004">
      <c r="A67" s="733" t="s">
        <v>334</v>
      </c>
      <c r="B67" s="734" t="s">
        <v>324</v>
      </c>
      <c r="C67" s="735" t="s">
        <v>333</v>
      </c>
      <c r="D67" s="735" t="s">
        <v>1208</v>
      </c>
      <c r="E67" s="758" t="e">
        <f>IF(VLOOKUP($A67,#REF!,1,FALSE)=A67,"有","無")</f>
        <v>#REF!</v>
      </c>
      <c r="F67" s="758" t="e">
        <f>IF(VLOOKUP($A67,#REF!,2,FALSE)=B67,"有","無")</f>
        <v>#REF!</v>
      </c>
      <c r="G67" s="758" t="e">
        <f>IF(VLOOKUP($A67,#REF!,3,FALSE)=C67,"有","無")</f>
        <v>#REF!</v>
      </c>
      <c r="H67" s="758" t="e">
        <f>IF(VLOOKUP($A67,#REF!,4,FALSE)=D67,"有","無")</f>
        <v>#REF!</v>
      </c>
    </row>
    <row r="68" spans="1:8" x14ac:dyDescent="0.55000000000000004">
      <c r="A68" s="733" t="s">
        <v>335</v>
      </c>
      <c r="B68" s="734" t="s">
        <v>324</v>
      </c>
      <c r="C68" s="735" t="s">
        <v>333</v>
      </c>
      <c r="D68" s="735" t="s">
        <v>1209</v>
      </c>
      <c r="E68" s="758" t="e">
        <f>IF(VLOOKUP($A68,#REF!,1,FALSE)=A68,"有","無")</f>
        <v>#REF!</v>
      </c>
      <c r="F68" s="758" t="e">
        <f>IF(VLOOKUP($A68,#REF!,2,FALSE)=B68,"有","無")</f>
        <v>#REF!</v>
      </c>
      <c r="G68" s="758" t="e">
        <f>IF(VLOOKUP($A68,#REF!,3,FALSE)=C68,"有","無")</f>
        <v>#REF!</v>
      </c>
      <c r="H68" s="758" t="e">
        <f>IF(VLOOKUP($A68,#REF!,4,FALSE)=D68,"有","無")</f>
        <v>#REF!</v>
      </c>
    </row>
    <row r="69" spans="1:8" x14ac:dyDescent="0.55000000000000004">
      <c r="A69" s="733" t="s">
        <v>336</v>
      </c>
      <c r="B69" s="734" t="s">
        <v>324</v>
      </c>
      <c r="C69" s="735" t="s">
        <v>333</v>
      </c>
      <c r="D69" s="735" t="s">
        <v>1210</v>
      </c>
      <c r="E69" s="758" t="e">
        <f>IF(VLOOKUP($A69,#REF!,1,FALSE)=A69,"有","無")</f>
        <v>#REF!</v>
      </c>
      <c r="F69" s="758" t="e">
        <f>IF(VLOOKUP($A69,#REF!,2,FALSE)=B69,"有","無")</f>
        <v>#REF!</v>
      </c>
      <c r="G69" s="758" t="e">
        <f>IF(VLOOKUP($A69,#REF!,3,FALSE)=C69,"有","無")</f>
        <v>#REF!</v>
      </c>
      <c r="H69" s="758" t="e">
        <f>IF(VLOOKUP($A69,#REF!,4,FALSE)=D69,"有","無")</f>
        <v>#REF!</v>
      </c>
    </row>
    <row r="70" spans="1:8" x14ac:dyDescent="0.55000000000000004">
      <c r="A70" s="733" t="s">
        <v>337</v>
      </c>
      <c r="B70" s="734" t="s">
        <v>324</v>
      </c>
      <c r="C70" s="735" t="s">
        <v>333</v>
      </c>
      <c r="D70" s="735" t="s">
        <v>1211</v>
      </c>
      <c r="E70" s="758" t="e">
        <f>IF(VLOOKUP($A70,#REF!,1,FALSE)=A70,"有","無")</f>
        <v>#REF!</v>
      </c>
      <c r="F70" s="758" t="e">
        <f>IF(VLOOKUP($A70,#REF!,2,FALSE)=B70,"有","無")</f>
        <v>#REF!</v>
      </c>
      <c r="G70" s="758" t="e">
        <f>IF(VLOOKUP($A70,#REF!,3,FALSE)=C70,"有","無")</f>
        <v>#REF!</v>
      </c>
      <c r="H70" s="758" t="e">
        <f>IF(VLOOKUP($A70,#REF!,4,FALSE)=D70,"有","無")</f>
        <v>#REF!</v>
      </c>
    </row>
    <row r="71" spans="1:8" x14ac:dyDescent="0.55000000000000004">
      <c r="A71" s="733" t="s">
        <v>338</v>
      </c>
      <c r="B71" s="734" t="s">
        <v>339</v>
      </c>
      <c r="C71" s="735" t="s">
        <v>340</v>
      </c>
      <c r="D71" s="735" t="s">
        <v>341</v>
      </c>
      <c r="E71" s="758" t="e">
        <f>IF(VLOOKUP($A71,#REF!,1,FALSE)=A71,"有","無")</f>
        <v>#REF!</v>
      </c>
      <c r="F71" s="758" t="e">
        <f>IF(VLOOKUP($A71,#REF!,2,FALSE)=B71,"有","無")</f>
        <v>#REF!</v>
      </c>
      <c r="G71" s="758" t="e">
        <f>IF(VLOOKUP($A71,#REF!,3,FALSE)=C71,"有","無")</f>
        <v>#REF!</v>
      </c>
      <c r="H71" s="758" t="e">
        <f>IF(VLOOKUP($A71,#REF!,4,FALSE)=D71,"有","無")</f>
        <v>#REF!</v>
      </c>
    </row>
    <row r="72" spans="1:8" x14ac:dyDescent="0.55000000000000004">
      <c r="A72" s="733" t="s">
        <v>342</v>
      </c>
      <c r="B72" s="743" t="s">
        <v>710</v>
      </c>
      <c r="C72" s="92" t="s">
        <v>711</v>
      </c>
      <c r="D72" s="92" t="s">
        <v>1212</v>
      </c>
      <c r="E72" s="758" t="e">
        <f>IF(VLOOKUP($A72,#REF!,1,FALSE)=A72,"有","無")</f>
        <v>#REF!</v>
      </c>
      <c r="F72" s="758" t="e">
        <f>IF(VLOOKUP($A72,#REF!,2,FALSE)=B72,"有","無")</f>
        <v>#REF!</v>
      </c>
      <c r="G72" s="758" t="e">
        <f>IF(VLOOKUP($A72,#REF!,3,FALSE)=C72,"有","無")</f>
        <v>#REF!</v>
      </c>
      <c r="H72" s="758" t="e">
        <f>IF(VLOOKUP($A72,#REF!,4,FALSE)=D72,"有","無")</f>
        <v>#REF!</v>
      </c>
    </row>
    <row r="73" spans="1:8" x14ac:dyDescent="0.55000000000000004">
      <c r="A73" s="733" t="s">
        <v>343</v>
      </c>
      <c r="B73" s="734" t="s">
        <v>344</v>
      </c>
      <c r="C73" s="735" t="s">
        <v>345</v>
      </c>
      <c r="D73" s="744"/>
      <c r="E73" s="758" t="e">
        <f>IF(VLOOKUP($A73,#REF!,1,FALSE)=A73,"有","無")</f>
        <v>#REF!</v>
      </c>
      <c r="F73" s="758" t="e">
        <f>IF(VLOOKUP($A73,#REF!,2,FALSE)=B73,"有","無")</f>
        <v>#REF!</v>
      </c>
      <c r="G73" s="758" t="e">
        <f>IF(VLOOKUP($A73,#REF!,3,FALSE)=C73,"有","無")</f>
        <v>#REF!</v>
      </c>
      <c r="H73" s="758" t="e">
        <f>IF(VLOOKUP($A73,#REF!,4,FALSE)=D73,"有","無")</f>
        <v>#REF!</v>
      </c>
    </row>
    <row r="74" spans="1:8" x14ac:dyDescent="0.55000000000000004">
      <c r="A74" s="733" t="s">
        <v>712</v>
      </c>
      <c r="B74" s="734" t="s">
        <v>344</v>
      </c>
      <c r="C74" s="735" t="s">
        <v>345</v>
      </c>
      <c r="D74" s="744"/>
      <c r="E74" s="758" t="e">
        <f>IF(VLOOKUP($A74,#REF!,1,FALSE)=A74,"有","無")</f>
        <v>#REF!</v>
      </c>
      <c r="F74" s="758" t="e">
        <f>IF(VLOOKUP($A74,#REF!,2,FALSE)=B74,"有","無")</f>
        <v>#REF!</v>
      </c>
      <c r="G74" s="758" t="e">
        <f>IF(VLOOKUP($A74,#REF!,3,FALSE)=C74,"有","無")</f>
        <v>#REF!</v>
      </c>
      <c r="H74" s="758" t="e">
        <f>IF(VLOOKUP($A74,#REF!,4,FALSE)=D74,"有","無")</f>
        <v>#REF!</v>
      </c>
    </row>
    <row r="75" spans="1:8" x14ac:dyDescent="0.55000000000000004">
      <c r="A75" s="745" t="s">
        <v>1452</v>
      </c>
      <c r="B75" s="736" t="s">
        <v>347</v>
      </c>
      <c r="C75" s="737" t="s">
        <v>713</v>
      </c>
      <c r="D75" s="737"/>
      <c r="E75" s="758" t="e">
        <f>IF(VLOOKUP($A75,#REF!,1,FALSE)=A75,"有","無")</f>
        <v>#REF!</v>
      </c>
      <c r="F75" s="758" t="e">
        <f>IF(VLOOKUP($A75,#REF!,2,FALSE)=B75,"有","無")</f>
        <v>#REF!</v>
      </c>
      <c r="G75" s="758" t="e">
        <f>IF(VLOOKUP($A75,#REF!,3,FALSE)=C75,"有","無")</f>
        <v>#REF!</v>
      </c>
      <c r="H75" s="758" t="e">
        <f>IF(VLOOKUP($A75,#REF!,4,FALSE)=D75,"有","無")</f>
        <v>#REF!</v>
      </c>
    </row>
    <row r="76" spans="1:8" x14ac:dyDescent="0.55000000000000004">
      <c r="A76" s="733" t="s">
        <v>346</v>
      </c>
      <c r="B76" s="736" t="s">
        <v>347</v>
      </c>
      <c r="C76" s="737" t="s">
        <v>714</v>
      </c>
      <c r="D76" s="737" t="s">
        <v>1213</v>
      </c>
      <c r="E76" s="758" t="e">
        <f>IF(VLOOKUP($A76,#REF!,1,FALSE)=A76,"有","無")</f>
        <v>#REF!</v>
      </c>
      <c r="F76" s="758" t="e">
        <f>IF(VLOOKUP($A76,#REF!,2,FALSE)=B76,"有","無")</f>
        <v>#REF!</v>
      </c>
      <c r="G76" s="758" t="e">
        <f>IF(VLOOKUP($A76,#REF!,3,FALSE)=C76,"有","無")</f>
        <v>#REF!</v>
      </c>
      <c r="H76" s="758" t="e">
        <f>IF(VLOOKUP($A76,#REF!,4,FALSE)=D76,"有","無")</f>
        <v>#REF!</v>
      </c>
    </row>
    <row r="77" spans="1:8" x14ac:dyDescent="0.55000000000000004">
      <c r="A77" s="733" t="s">
        <v>715</v>
      </c>
      <c r="B77" s="736" t="s">
        <v>347</v>
      </c>
      <c r="C77" s="737" t="s">
        <v>714</v>
      </c>
      <c r="D77" s="737" t="s">
        <v>1214</v>
      </c>
      <c r="E77" s="758" t="e">
        <f>IF(VLOOKUP($A77,#REF!,1,FALSE)=A77,"有","無")</f>
        <v>#REF!</v>
      </c>
      <c r="F77" s="758" t="e">
        <f>IF(VLOOKUP($A77,#REF!,2,FALSE)=B77,"有","無")</f>
        <v>#REF!</v>
      </c>
      <c r="G77" s="758" t="e">
        <f>IF(VLOOKUP($A77,#REF!,3,FALSE)=C77,"有","無")</f>
        <v>#REF!</v>
      </c>
      <c r="H77" s="758" t="e">
        <f>IF(VLOOKUP($A77,#REF!,4,FALSE)=D77,"有","無")</f>
        <v>#REF!</v>
      </c>
    </row>
    <row r="78" spans="1:8" x14ac:dyDescent="0.55000000000000004">
      <c r="A78" s="733" t="s">
        <v>348</v>
      </c>
      <c r="B78" s="736" t="s">
        <v>347</v>
      </c>
      <c r="C78" s="737" t="s">
        <v>351</v>
      </c>
      <c r="D78" s="737" t="s">
        <v>1215</v>
      </c>
      <c r="E78" s="758" t="e">
        <f>IF(VLOOKUP($A78,#REF!,1,FALSE)=A78,"有","無")</f>
        <v>#REF!</v>
      </c>
      <c r="F78" s="758" t="e">
        <f>IF(VLOOKUP($A78,#REF!,2,FALSE)=B78,"有","無")</f>
        <v>#REF!</v>
      </c>
      <c r="G78" s="758" t="e">
        <f>IF(VLOOKUP($A78,#REF!,3,FALSE)=C78,"有","無")</f>
        <v>#REF!</v>
      </c>
      <c r="H78" s="758" t="e">
        <f>IF(VLOOKUP($A78,#REF!,4,FALSE)=D78,"有","無")</f>
        <v>#REF!</v>
      </c>
    </row>
    <row r="79" spans="1:8" x14ac:dyDescent="0.55000000000000004">
      <c r="A79" s="733" t="s">
        <v>350</v>
      </c>
      <c r="B79" s="736" t="s">
        <v>347</v>
      </c>
      <c r="C79" s="737" t="s">
        <v>287</v>
      </c>
      <c r="D79" s="737" t="s">
        <v>1216</v>
      </c>
      <c r="E79" s="758" t="e">
        <f>IF(VLOOKUP($A79,#REF!,1,FALSE)=A79,"有","無")</f>
        <v>#REF!</v>
      </c>
      <c r="F79" s="758" t="e">
        <f>IF(VLOOKUP($A79,#REF!,2,FALSE)=B79,"有","無")</f>
        <v>#REF!</v>
      </c>
      <c r="G79" s="758" t="e">
        <f>IF(VLOOKUP($A79,#REF!,3,FALSE)=C79,"有","無")</f>
        <v>#REF!</v>
      </c>
      <c r="H79" s="758" t="e">
        <f>IF(VLOOKUP($A79,#REF!,4,FALSE)=D79,"有","無")</f>
        <v>#REF!</v>
      </c>
    </row>
    <row r="80" spans="1:8" x14ac:dyDescent="0.55000000000000004">
      <c r="A80" s="733" t="s">
        <v>716</v>
      </c>
      <c r="B80" s="736" t="s">
        <v>347</v>
      </c>
      <c r="C80" s="737" t="s">
        <v>287</v>
      </c>
      <c r="D80" s="737" t="s">
        <v>1217</v>
      </c>
      <c r="E80" s="758" t="e">
        <f>IF(VLOOKUP($A80,#REF!,1,FALSE)=A80,"有","無")</f>
        <v>#REF!</v>
      </c>
      <c r="F80" s="758" t="e">
        <f>IF(VLOOKUP($A80,#REF!,2,FALSE)=B80,"有","無")</f>
        <v>#REF!</v>
      </c>
      <c r="G80" s="758" t="e">
        <f>IF(VLOOKUP($A80,#REF!,3,FALSE)=C80,"有","無")</f>
        <v>#REF!</v>
      </c>
      <c r="H80" s="758" t="e">
        <f>IF(VLOOKUP($A80,#REF!,4,FALSE)=D80,"有","無")</f>
        <v>#REF!</v>
      </c>
    </row>
    <row r="81" spans="1:8" x14ac:dyDescent="0.55000000000000004">
      <c r="A81" s="733" t="s">
        <v>352</v>
      </c>
      <c r="B81" s="736" t="s">
        <v>347</v>
      </c>
      <c r="C81" s="737" t="s">
        <v>717</v>
      </c>
      <c r="D81" s="737" t="s">
        <v>1218</v>
      </c>
      <c r="E81" s="758" t="e">
        <f>IF(VLOOKUP($A81,#REF!,1,FALSE)=A81,"有","無")</f>
        <v>#REF!</v>
      </c>
      <c r="F81" s="758" t="e">
        <f>IF(VLOOKUP($A81,#REF!,2,FALSE)=B81,"有","無")</f>
        <v>#REF!</v>
      </c>
      <c r="G81" s="758" t="e">
        <f>IF(VLOOKUP($A81,#REF!,3,FALSE)=C81,"有","無")</f>
        <v>#REF!</v>
      </c>
      <c r="H81" s="758" t="e">
        <f>IF(VLOOKUP($A81,#REF!,4,FALSE)=D81,"有","無")</f>
        <v>#REF!</v>
      </c>
    </row>
    <row r="82" spans="1:8" x14ac:dyDescent="0.55000000000000004">
      <c r="A82" s="733" t="s">
        <v>353</v>
      </c>
      <c r="B82" s="736" t="s">
        <v>347</v>
      </c>
      <c r="C82" s="737" t="s">
        <v>358</v>
      </c>
      <c r="D82" s="737" t="s">
        <v>1219</v>
      </c>
      <c r="E82" s="758" t="e">
        <f>IF(VLOOKUP($A82,#REF!,1,FALSE)=A82,"有","無")</f>
        <v>#REF!</v>
      </c>
      <c r="F82" s="758" t="e">
        <f>IF(VLOOKUP($A82,#REF!,2,FALSE)=B82,"有","無")</f>
        <v>#REF!</v>
      </c>
      <c r="G82" s="758" t="e">
        <f>IF(VLOOKUP($A82,#REF!,3,FALSE)=C82,"有","無")</f>
        <v>#REF!</v>
      </c>
      <c r="H82" s="758" t="e">
        <f>IF(VLOOKUP($A82,#REF!,4,FALSE)=D82,"有","無")</f>
        <v>#REF!</v>
      </c>
    </row>
    <row r="83" spans="1:8" x14ac:dyDescent="0.55000000000000004">
      <c r="A83" s="733" t="s">
        <v>354</v>
      </c>
      <c r="B83" s="736" t="s">
        <v>347</v>
      </c>
      <c r="C83" s="737" t="s">
        <v>349</v>
      </c>
      <c r="D83" s="737" t="s">
        <v>1220</v>
      </c>
      <c r="E83" s="758" t="e">
        <f>IF(VLOOKUP($A83,#REF!,1,FALSE)=A83,"有","無")</f>
        <v>#REF!</v>
      </c>
      <c r="F83" s="758" t="e">
        <f>IF(VLOOKUP($A83,#REF!,2,FALSE)=B83,"有","無")</f>
        <v>#REF!</v>
      </c>
      <c r="G83" s="758" t="e">
        <f>IF(VLOOKUP($A83,#REF!,3,FALSE)=C83,"有","無")</f>
        <v>#REF!</v>
      </c>
      <c r="H83" s="758" t="e">
        <f>IF(VLOOKUP($A83,#REF!,4,FALSE)=D83,"有","無")</f>
        <v>#REF!</v>
      </c>
    </row>
    <row r="84" spans="1:8" x14ac:dyDescent="0.55000000000000004">
      <c r="A84" s="733" t="s">
        <v>355</v>
      </c>
      <c r="B84" s="736" t="s">
        <v>347</v>
      </c>
      <c r="C84" s="737" t="s">
        <v>356</v>
      </c>
      <c r="D84" s="737" t="s">
        <v>448</v>
      </c>
      <c r="E84" s="758" t="e">
        <f>IF(VLOOKUP($A84,#REF!,1,FALSE)=A84,"有","無")</f>
        <v>#REF!</v>
      </c>
      <c r="F84" s="758" t="e">
        <f>IF(VLOOKUP($A84,#REF!,2,FALSE)=B84,"有","無")</f>
        <v>#REF!</v>
      </c>
      <c r="G84" s="758" t="e">
        <f>IF(VLOOKUP($A84,#REF!,3,FALSE)=C84,"有","無")</f>
        <v>#REF!</v>
      </c>
      <c r="H84" s="758" t="e">
        <f>IF(VLOOKUP($A84,#REF!,4,FALSE)=D84,"有","無")</f>
        <v>#REF!</v>
      </c>
    </row>
    <row r="85" spans="1:8" x14ac:dyDescent="0.55000000000000004">
      <c r="A85" s="733" t="s">
        <v>357</v>
      </c>
      <c r="B85" s="736" t="s">
        <v>347</v>
      </c>
      <c r="C85" s="737" t="s">
        <v>356</v>
      </c>
      <c r="D85" s="737" t="s">
        <v>1221</v>
      </c>
      <c r="E85" s="758" t="e">
        <f>IF(VLOOKUP($A85,#REF!,1,FALSE)=A85,"有","無")</f>
        <v>#REF!</v>
      </c>
      <c r="F85" s="758" t="e">
        <f>IF(VLOOKUP($A85,#REF!,2,FALSE)=B85,"有","無")</f>
        <v>#REF!</v>
      </c>
      <c r="G85" s="758" t="e">
        <f>IF(VLOOKUP($A85,#REF!,3,FALSE)=C85,"有","無")</f>
        <v>#REF!</v>
      </c>
      <c r="H85" s="758" t="e">
        <f>IF(VLOOKUP($A85,#REF!,4,FALSE)=D85,"有","無")</f>
        <v>#REF!</v>
      </c>
    </row>
    <row r="86" spans="1:8" x14ac:dyDescent="0.55000000000000004">
      <c r="A86" s="733" t="s">
        <v>359</v>
      </c>
      <c r="B86" s="736" t="s">
        <v>1453</v>
      </c>
      <c r="C86" s="737" t="s">
        <v>718</v>
      </c>
      <c r="D86" s="737"/>
      <c r="E86" s="758" t="e">
        <f>IF(VLOOKUP($A86,#REF!,1,FALSE)=A86,"有","無")</f>
        <v>#REF!</v>
      </c>
      <c r="F86" s="758" t="e">
        <f>IF(VLOOKUP($A86,#REF!,2,FALSE)=B86,"有","無")</f>
        <v>#REF!</v>
      </c>
      <c r="G86" s="758" t="e">
        <f>IF(VLOOKUP($A86,#REF!,3,FALSE)=C86,"有","無")</f>
        <v>#REF!</v>
      </c>
      <c r="H86" s="758" t="e">
        <f>IF(VLOOKUP($A86,#REF!,4,FALSE)=D86,"有","無")</f>
        <v>#REF!</v>
      </c>
    </row>
    <row r="87" spans="1:8" x14ac:dyDescent="0.55000000000000004">
      <c r="A87" s="733" t="s">
        <v>361</v>
      </c>
      <c r="B87" s="736" t="s">
        <v>719</v>
      </c>
      <c r="C87" s="737" t="s">
        <v>698</v>
      </c>
      <c r="D87" s="737"/>
      <c r="E87" s="758" t="e">
        <f>IF(VLOOKUP($A87,#REF!,1,FALSE)=A87,"有","無")</f>
        <v>#REF!</v>
      </c>
      <c r="F87" s="758" t="e">
        <f>IF(VLOOKUP($A87,#REF!,2,FALSE)=B87,"有","無")</f>
        <v>#REF!</v>
      </c>
      <c r="G87" s="758" t="e">
        <f>IF(VLOOKUP($A87,#REF!,3,FALSE)=C87,"有","無")</f>
        <v>#REF!</v>
      </c>
      <c r="H87" s="758" t="e">
        <f>IF(VLOOKUP($A87,#REF!,4,FALSE)=D87,"有","無")</f>
        <v>#REF!</v>
      </c>
    </row>
    <row r="88" spans="1:8" x14ac:dyDescent="0.55000000000000004">
      <c r="A88" s="733" t="s">
        <v>362</v>
      </c>
      <c r="B88" s="736" t="s">
        <v>719</v>
      </c>
      <c r="C88" s="737" t="s">
        <v>720</v>
      </c>
      <c r="D88" s="737"/>
      <c r="E88" s="758" t="e">
        <f>IF(VLOOKUP($A88,#REF!,1,FALSE)=A88,"有","無")</f>
        <v>#REF!</v>
      </c>
      <c r="F88" s="758" t="e">
        <f>IF(VLOOKUP($A88,#REF!,2,FALSE)=B88,"有","無")</f>
        <v>#REF!</v>
      </c>
      <c r="G88" s="758" t="e">
        <f>IF(VLOOKUP($A88,#REF!,3,FALSE)=C88,"有","無")</f>
        <v>#REF!</v>
      </c>
      <c r="H88" s="758" t="e">
        <f>IF(VLOOKUP($A88,#REF!,4,FALSE)=D88,"有","無")</f>
        <v>#REF!</v>
      </c>
    </row>
    <row r="89" spans="1:8" x14ac:dyDescent="0.55000000000000004">
      <c r="A89" s="733" t="s">
        <v>721</v>
      </c>
      <c r="B89" s="736" t="s">
        <v>719</v>
      </c>
      <c r="C89" s="737" t="s">
        <v>722</v>
      </c>
      <c r="D89" s="737"/>
      <c r="E89" s="758" t="e">
        <f>IF(VLOOKUP($A89,#REF!,1,FALSE)=A89,"有","無")</f>
        <v>#REF!</v>
      </c>
      <c r="F89" s="758" t="e">
        <f>IF(VLOOKUP($A89,#REF!,2,FALSE)=B89,"有","無")</f>
        <v>#REF!</v>
      </c>
      <c r="G89" s="758" t="e">
        <f>IF(VLOOKUP($A89,#REF!,3,FALSE)=C89,"有","無")</f>
        <v>#REF!</v>
      </c>
      <c r="H89" s="758" t="e">
        <f>IF(VLOOKUP($A89,#REF!,4,FALSE)=D89,"有","無")</f>
        <v>#REF!</v>
      </c>
    </row>
    <row r="90" spans="1:8" x14ac:dyDescent="0.55000000000000004">
      <c r="A90" s="733" t="s">
        <v>723</v>
      </c>
      <c r="B90" s="736" t="s">
        <v>719</v>
      </c>
      <c r="C90" s="737" t="s">
        <v>724</v>
      </c>
      <c r="D90" s="737"/>
      <c r="E90" s="758" t="e">
        <f>IF(VLOOKUP($A90,#REF!,1,FALSE)=A90,"有","無")</f>
        <v>#REF!</v>
      </c>
      <c r="F90" s="758" t="e">
        <f>IF(VLOOKUP($A90,#REF!,2,FALSE)=B90,"有","無")</f>
        <v>#REF!</v>
      </c>
      <c r="G90" s="758" t="e">
        <f>IF(VLOOKUP($A90,#REF!,3,FALSE)=C90,"有","無")</f>
        <v>#REF!</v>
      </c>
      <c r="H90" s="758" t="e">
        <f>IF(VLOOKUP($A90,#REF!,4,FALSE)=D90,"有","無")</f>
        <v>#REF!</v>
      </c>
    </row>
    <row r="91" spans="1:8" x14ac:dyDescent="0.55000000000000004">
      <c r="A91" s="733" t="s">
        <v>725</v>
      </c>
      <c r="B91" s="736" t="s">
        <v>719</v>
      </c>
      <c r="C91" s="737" t="s">
        <v>726</v>
      </c>
      <c r="D91" s="737"/>
      <c r="E91" s="758" t="e">
        <f>IF(VLOOKUP($A91,#REF!,1,FALSE)=A91,"有","無")</f>
        <v>#REF!</v>
      </c>
      <c r="F91" s="758" t="e">
        <f>IF(VLOOKUP($A91,#REF!,2,FALSE)=B91,"有","無")</f>
        <v>#REF!</v>
      </c>
      <c r="G91" s="758" t="e">
        <f>IF(VLOOKUP($A91,#REF!,3,FALSE)=C91,"有","無")</f>
        <v>#REF!</v>
      </c>
      <c r="H91" s="758" t="e">
        <f>IF(VLOOKUP($A91,#REF!,4,FALSE)=D91,"有","無")</f>
        <v>#REF!</v>
      </c>
    </row>
    <row r="92" spans="1:8" x14ac:dyDescent="0.55000000000000004">
      <c r="A92" s="733" t="s">
        <v>727</v>
      </c>
      <c r="B92" s="736" t="s">
        <v>719</v>
      </c>
      <c r="C92" s="737" t="s">
        <v>728</v>
      </c>
      <c r="D92" s="737"/>
      <c r="E92" s="758" t="e">
        <f>IF(VLOOKUP($A92,#REF!,1,FALSE)=A92,"有","無")</f>
        <v>#REF!</v>
      </c>
      <c r="F92" s="758" t="e">
        <f>IF(VLOOKUP($A92,#REF!,2,FALSE)=B92,"有","無")</f>
        <v>#REF!</v>
      </c>
      <c r="G92" s="758" t="e">
        <f>IF(VLOOKUP($A92,#REF!,3,FALSE)=C92,"有","無")</f>
        <v>#REF!</v>
      </c>
      <c r="H92" s="758" t="e">
        <f>IF(VLOOKUP($A92,#REF!,4,FALSE)=D92,"有","無")</f>
        <v>#REF!</v>
      </c>
    </row>
    <row r="93" spans="1:8" x14ac:dyDescent="0.55000000000000004">
      <c r="A93" s="733" t="s">
        <v>363</v>
      </c>
      <c r="B93" s="738" t="s">
        <v>364</v>
      </c>
      <c r="C93" s="739" t="s">
        <v>365</v>
      </c>
      <c r="D93" s="739" t="s">
        <v>1222</v>
      </c>
      <c r="E93" s="758" t="e">
        <f>IF(VLOOKUP($A93,#REF!,1,FALSE)=A93,"有","無")</f>
        <v>#REF!</v>
      </c>
      <c r="F93" s="758" t="e">
        <f>IF(VLOOKUP($A93,#REF!,2,FALSE)=B93,"有","無")</f>
        <v>#REF!</v>
      </c>
      <c r="G93" s="758" t="e">
        <f>IF(VLOOKUP($A93,#REF!,3,FALSE)=C93,"有","無")</f>
        <v>#REF!</v>
      </c>
      <c r="H93" s="758" t="e">
        <f>IF(VLOOKUP($A93,#REF!,4,FALSE)=D93,"有","無")</f>
        <v>#REF!</v>
      </c>
    </row>
    <row r="94" spans="1:8" x14ac:dyDescent="0.55000000000000004">
      <c r="A94" s="733" t="s">
        <v>366</v>
      </c>
      <c r="B94" s="738" t="s">
        <v>729</v>
      </c>
      <c r="C94" s="739" t="s">
        <v>730</v>
      </c>
      <c r="D94" s="739" t="s">
        <v>1223</v>
      </c>
      <c r="E94" s="758" t="e">
        <f>IF(VLOOKUP($A94,#REF!,1,FALSE)=A94,"有","無")</f>
        <v>#REF!</v>
      </c>
      <c r="F94" s="758" t="e">
        <f>IF(VLOOKUP($A94,#REF!,2,FALSE)=B94,"有","無")</f>
        <v>#REF!</v>
      </c>
      <c r="G94" s="758" t="e">
        <f>IF(VLOOKUP($A94,#REF!,3,FALSE)=C94,"有","無")</f>
        <v>#REF!</v>
      </c>
      <c r="H94" s="758" t="e">
        <f>IF(VLOOKUP($A94,#REF!,4,FALSE)=D94,"有","無")</f>
        <v>#REF!</v>
      </c>
    </row>
    <row r="95" spans="1:8" x14ac:dyDescent="0.55000000000000004">
      <c r="A95" s="733" t="s">
        <v>367</v>
      </c>
      <c r="B95" s="738" t="s">
        <v>729</v>
      </c>
      <c r="C95" s="739" t="s">
        <v>731</v>
      </c>
      <c r="D95" s="739" t="s">
        <v>1224</v>
      </c>
      <c r="E95" s="758" t="e">
        <f>IF(VLOOKUP($A95,#REF!,1,FALSE)=A95,"有","無")</f>
        <v>#REF!</v>
      </c>
      <c r="F95" s="758" t="e">
        <f>IF(VLOOKUP($A95,#REF!,2,FALSE)=B95,"有","無")</f>
        <v>#REF!</v>
      </c>
      <c r="G95" s="758" t="e">
        <f>IF(VLOOKUP($A95,#REF!,3,FALSE)=C95,"有","無")</f>
        <v>#REF!</v>
      </c>
      <c r="H95" s="758" t="e">
        <f>IF(VLOOKUP($A95,#REF!,4,FALSE)=D95,"有","無")</f>
        <v>#REF!</v>
      </c>
    </row>
    <row r="96" spans="1:8" x14ac:dyDescent="0.55000000000000004">
      <c r="A96" s="733" t="s">
        <v>1454</v>
      </c>
      <c r="B96" s="736" t="s">
        <v>364</v>
      </c>
      <c r="C96" s="737" t="s">
        <v>732</v>
      </c>
      <c r="D96" s="737" t="s">
        <v>1477</v>
      </c>
      <c r="E96" s="758" t="e">
        <f>IF(VLOOKUP($A96,#REF!,1,FALSE)=A96,"有","無")</f>
        <v>#REF!</v>
      </c>
      <c r="F96" s="758" t="e">
        <f>IF(VLOOKUP($A96,#REF!,2,FALSE)=B96,"有","無")</f>
        <v>#REF!</v>
      </c>
      <c r="G96" s="758" t="e">
        <f>IF(VLOOKUP($A96,#REF!,3,FALSE)=C96,"有","無")</f>
        <v>#REF!</v>
      </c>
      <c r="H96" s="758" t="e">
        <f>IF(VLOOKUP($A96,#REF!,4,FALSE)=D96,"有","無")</f>
        <v>#REF!</v>
      </c>
    </row>
    <row r="97" spans="1:8" x14ac:dyDescent="0.55000000000000004">
      <c r="A97" s="733" t="s">
        <v>368</v>
      </c>
      <c r="B97" s="734" t="s">
        <v>369</v>
      </c>
      <c r="C97" s="735" t="s">
        <v>733</v>
      </c>
      <c r="D97" s="735" t="s">
        <v>370</v>
      </c>
      <c r="E97" s="758" t="e">
        <f>IF(VLOOKUP($A97,#REF!,1,FALSE)=A97,"有","無")</f>
        <v>#REF!</v>
      </c>
      <c r="F97" s="758" t="e">
        <f>IF(VLOOKUP($A97,#REF!,2,FALSE)=B97,"有","無")</f>
        <v>#REF!</v>
      </c>
      <c r="G97" s="758" t="e">
        <f>IF(VLOOKUP($A97,#REF!,3,FALSE)=C97,"有","無")</f>
        <v>#REF!</v>
      </c>
      <c r="H97" s="758" t="e">
        <f>IF(VLOOKUP($A97,#REF!,4,FALSE)=D97,"有","無")</f>
        <v>#REF!</v>
      </c>
    </row>
    <row r="98" spans="1:8" x14ac:dyDescent="0.55000000000000004">
      <c r="A98" s="733" t="s">
        <v>371</v>
      </c>
      <c r="B98" s="736" t="s">
        <v>734</v>
      </c>
      <c r="C98" s="737" t="s">
        <v>735</v>
      </c>
      <c r="D98" s="737" t="s">
        <v>1225</v>
      </c>
      <c r="E98" s="758" t="e">
        <f>IF(VLOOKUP($A98,#REF!,1,FALSE)=A98,"有","無")</f>
        <v>#REF!</v>
      </c>
      <c r="F98" s="758" t="e">
        <f>IF(VLOOKUP($A98,#REF!,2,FALSE)=B98,"有","無")</f>
        <v>#REF!</v>
      </c>
      <c r="G98" s="758" t="e">
        <f>IF(VLOOKUP($A98,#REF!,3,FALSE)=C98,"有","無")</f>
        <v>#REF!</v>
      </c>
      <c r="H98" s="758" t="e">
        <f>IF(VLOOKUP($A98,#REF!,4,FALSE)=D98,"有","無")</f>
        <v>#REF!</v>
      </c>
    </row>
    <row r="99" spans="1:8" x14ac:dyDescent="0.55000000000000004">
      <c r="A99" s="733" t="s">
        <v>372</v>
      </c>
      <c r="B99" s="736" t="s">
        <v>734</v>
      </c>
      <c r="C99" s="737" t="s">
        <v>736</v>
      </c>
      <c r="D99" s="737" t="s">
        <v>1226</v>
      </c>
      <c r="E99" s="758" t="e">
        <f>IF(VLOOKUP($A99,#REF!,1,FALSE)=A99,"有","無")</f>
        <v>#REF!</v>
      </c>
      <c r="F99" s="758" t="e">
        <f>IF(VLOOKUP($A99,#REF!,2,FALSE)=B99,"有","無")</f>
        <v>#REF!</v>
      </c>
      <c r="G99" s="758" t="e">
        <f>IF(VLOOKUP($A99,#REF!,3,FALSE)=C99,"有","無")</f>
        <v>#REF!</v>
      </c>
      <c r="H99" s="758" t="e">
        <f>IF(VLOOKUP($A99,#REF!,4,FALSE)=D99,"有","無")</f>
        <v>#REF!</v>
      </c>
    </row>
    <row r="100" spans="1:8" x14ac:dyDescent="0.55000000000000004">
      <c r="A100" s="733" t="s">
        <v>373</v>
      </c>
      <c r="B100" s="736" t="s">
        <v>734</v>
      </c>
      <c r="C100" s="737" t="s">
        <v>737</v>
      </c>
      <c r="D100" s="737" t="s">
        <v>1227</v>
      </c>
      <c r="E100" s="758" t="e">
        <f>IF(VLOOKUP($A100,#REF!,1,FALSE)=A100,"有","無")</f>
        <v>#REF!</v>
      </c>
      <c r="F100" s="758" t="e">
        <f>IF(VLOOKUP($A100,#REF!,2,FALSE)=B100,"有","無")</f>
        <v>#REF!</v>
      </c>
      <c r="G100" s="758" t="e">
        <f>IF(VLOOKUP($A100,#REF!,3,FALSE)=C100,"有","無")</f>
        <v>#REF!</v>
      </c>
      <c r="H100" s="758" t="e">
        <f>IF(VLOOKUP($A100,#REF!,4,FALSE)=D100,"有","無")</f>
        <v>#REF!</v>
      </c>
    </row>
    <row r="101" spans="1:8" x14ac:dyDescent="0.55000000000000004">
      <c r="A101" s="733" t="s">
        <v>374</v>
      </c>
      <c r="B101" s="736" t="s">
        <v>734</v>
      </c>
      <c r="C101" s="739" t="s">
        <v>738</v>
      </c>
      <c r="D101" s="737" t="s">
        <v>1228</v>
      </c>
      <c r="E101" s="758" t="e">
        <f>IF(VLOOKUP($A101,#REF!,1,FALSE)=A101,"有","無")</f>
        <v>#REF!</v>
      </c>
      <c r="F101" s="758" t="e">
        <f>IF(VLOOKUP($A101,#REF!,2,FALSE)=B101,"有","無")</f>
        <v>#REF!</v>
      </c>
      <c r="G101" s="758" t="e">
        <f>IF(VLOOKUP($A101,#REF!,3,FALSE)=C101,"有","無")</f>
        <v>#REF!</v>
      </c>
      <c r="H101" s="758" t="e">
        <f>IF(VLOOKUP($A101,#REF!,4,FALSE)=D101,"有","無")</f>
        <v>#REF!</v>
      </c>
    </row>
    <row r="102" spans="1:8" x14ac:dyDescent="0.55000000000000004">
      <c r="A102" s="733" t="s">
        <v>375</v>
      </c>
      <c r="B102" s="736" t="s">
        <v>739</v>
      </c>
      <c r="C102" s="737" t="s">
        <v>740</v>
      </c>
      <c r="D102" s="737" t="s">
        <v>1478</v>
      </c>
      <c r="E102" s="758" t="e">
        <f>IF(VLOOKUP($A102,#REF!,1,FALSE)=A102,"有","無")</f>
        <v>#REF!</v>
      </c>
      <c r="F102" s="758" t="e">
        <f>IF(VLOOKUP($A102,#REF!,2,FALSE)=B102,"有","無")</f>
        <v>#REF!</v>
      </c>
      <c r="G102" s="758" t="e">
        <f>IF(VLOOKUP($A102,#REF!,3,FALSE)=C102,"有","無")</f>
        <v>#REF!</v>
      </c>
      <c r="H102" s="758" t="e">
        <f>IF(VLOOKUP($A102,#REF!,4,FALSE)=D102,"有","無")</f>
        <v>#REF!</v>
      </c>
    </row>
    <row r="103" spans="1:8" x14ac:dyDescent="0.55000000000000004">
      <c r="A103" s="733" t="s">
        <v>741</v>
      </c>
      <c r="B103" s="736" t="s">
        <v>739</v>
      </c>
      <c r="C103" s="737" t="s">
        <v>740</v>
      </c>
      <c r="D103" s="737" t="s">
        <v>1479</v>
      </c>
      <c r="E103" s="758" t="e">
        <f>IF(VLOOKUP($A103,#REF!,1,FALSE)=A103,"有","無")</f>
        <v>#REF!</v>
      </c>
      <c r="F103" s="758" t="e">
        <f>IF(VLOOKUP($A103,#REF!,2,FALSE)=B103,"有","無")</f>
        <v>#REF!</v>
      </c>
      <c r="G103" s="758" t="e">
        <f>IF(VLOOKUP($A103,#REF!,3,FALSE)=C103,"有","無")</f>
        <v>#REF!</v>
      </c>
      <c r="H103" s="758" t="e">
        <f>IF(VLOOKUP($A103,#REF!,4,FALSE)=D103,"有","無")</f>
        <v>#REF!</v>
      </c>
    </row>
    <row r="104" spans="1:8" x14ac:dyDescent="0.55000000000000004">
      <c r="A104" s="733" t="s">
        <v>742</v>
      </c>
      <c r="B104" s="736" t="s">
        <v>739</v>
      </c>
      <c r="C104" s="737" t="s">
        <v>743</v>
      </c>
      <c r="D104" s="737" t="s">
        <v>1229</v>
      </c>
      <c r="E104" s="758" t="e">
        <f>IF(VLOOKUP($A104,#REF!,1,FALSE)=A104,"有","無")</f>
        <v>#REF!</v>
      </c>
      <c r="F104" s="758" t="e">
        <f>IF(VLOOKUP($A104,#REF!,2,FALSE)=B104,"有","無")</f>
        <v>#REF!</v>
      </c>
      <c r="G104" s="758" t="e">
        <f>IF(VLOOKUP($A104,#REF!,3,FALSE)=C104,"有","無")</f>
        <v>#REF!</v>
      </c>
      <c r="H104" s="758" t="e">
        <f>IF(VLOOKUP($A104,#REF!,4,FALSE)=D104,"有","無")</f>
        <v>#REF!</v>
      </c>
    </row>
    <row r="105" spans="1:8" x14ac:dyDescent="0.55000000000000004">
      <c r="A105" s="733" t="s">
        <v>376</v>
      </c>
      <c r="B105" s="734" t="s">
        <v>377</v>
      </c>
      <c r="C105" s="735" t="s">
        <v>378</v>
      </c>
      <c r="D105" s="744"/>
      <c r="E105" s="758" t="e">
        <f>IF(VLOOKUP($A105,#REF!,1,FALSE)=A105,"有","無")</f>
        <v>#REF!</v>
      </c>
      <c r="F105" s="758" t="e">
        <f>IF(VLOOKUP($A105,#REF!,2,FALSE)=B105,"有","無")</f>
        <v>#REF!</v>
      </c>
      <c r="G105" s="758" t="e">
        <f>IF(VLOOKUP($A105,#REF!,3,FALSE)=C105,"有","無")</f>
        <v>#REF!</v>
      </c>
      <c r="H105" s="758" t="e">
        <f>IF(VLOOKUP($A105,#REF!,4,FALSE)=D105,"有","無")</f>
        <v>#REF!</v>
      </c>
    </row>
    <row r="106" spans="1:8" x14ac:dyDescent="0.55000000000000004">
      <c r="A106" s="733" t="s">
        <v>744</v>
      </c>
      <c r="B106" s="734" t="s">
        <v>377</v>
      </c>
      <c r="C106" s="735" t="s">
        <v>745</v>
      </c>
      <c r="D106" s="744"/>
      <c r="E106" s="758" t="e">
        <f>IF(VLOOKUP($A106,#REF!,1,FALSE)=A106,"有","無")</f>
        <v>#REF!</v>
      </c>
      <c r="F106" s="758" t="e">
        <f>IF(VLOOKUP($A106,#REF!,2,FALSE)=B106,"有","無")</f>
        <v>#REF!</v>
      </c>
      <c r="G106" s="758" t="e">
        <f>IF(VLOOKUP($A106,#REF!,3,FALSE)=C106,"有","無")</f>
        <v>#REF!</v>
      </c>
      <c r="H106" s="758" t="e">
        <f>IF(VLOOKUP($A106,#REF!,4,FALSE)=D106,"有","無")</f>
        <v>#REF!</v>
      </c>
    </row>
    <row r="107" spans="1:8" x14ac:dyDescent="0.55000000000000004">
      <c r="A107" s="733" t="s">
        <v>379</v>
      </c>
      <c r="B107" s="734" t="s">
        <v>380</v>
      </c>
      <c r="C107" s="735" t="s">
        <v>256</v>
      </c>
      <c r="D107" s="735" t="s">
        <v>284</v>
      </c>
      <c r="E107" s="758" t="e">
        <f>IF(VLOOKUP($A107,#REF!,1,FALSE)=A107,"有","無")</f>
        <v>#REF!</v>
      </c>
      <c r="F107" s="758" t="e">
        <f>IF(VLOOKUP($A107,#REF!,2,FALSE)=B107,"有","無")</f>
        <v>#REF!</v>
      </c>
      <c r="G107" s="758" t="e">
        <f>IF(VLOOKUP($A107,#REF!,3,FALSE)=C107,"有","無")</f>
        <v>#REF!</v>
      </c>
      <c r="H107" s="758" t="e">
        <f>IF(VLOOKUP($A107,#REF!,4,FALSE)=D107,"有","無")</f>
        <v>#REF!</v>
      </c>
    </row>
    <row r="108" spans="1:8" x14ac:dyDescent="0.55000000000000004">
      <c r="A108" s="733" t="s">
        <v>381</v>
      </c>
      <c r="B108" s="734" t="s">
        <v>380</v>
      </c>
      <c r="C108" s="735" t="s">
        <v>256</v>
      </c>
      <c r="D108" s="735" t="s">
        <v>382</v>
      </c>
      <c r="E108" s="758" t="e">
        <f>IF(VLOOKUP($A108,#REF!,1,FALSE)=A108,"有","無")</f>
        <v>#REF!</v>
      </c>
      <c r="F108" s="758" t="e">
        <f>IF(VLOOKUP($A108,#REF!,2,FALSE)=B108,"有","無")</f>
        <v>#REF!</v>
      </c>
      <c r="G108" s="758" t="e">
        <f>IF(VLOOKUP($A108,#REF!,3,FALSE)=C108,"有","無")</f>
        <v>#REF!</v>
      </c>
      <c r="H108" s="758" t="e">
        <f>IF(VLOOKUP($A108,#REF!,4,FALSE)=D108,"有","無")</f>
        <v>#REF!</v>
      </c>
    </row>
    <row r="109" spans="1:8" x14ac:dyDescent="0.55000000000000004">
      <c r="A109" s="733" t="s">
        <v>383</v>
      </c>
      <c r="B109" s="734" t="s">
        <v>380</v>
      </c>
      <c r="C109" s="735" t="s">
        <v>256</v>
      </c>
      <c r="D109" s="735" t="s">
        <v>1230</v>
      </c>
      <c r="E109" s="758" t="e">
        <f>IF(VLOOKUP($A109,#REF!,1,FALSE)=A109,"有","無")</f>
        <v>#REF!</v>
      </c>
      <c r="F109" s="758" t="e">
        <f>IF(VLOOKUP($A109,#REF!,2,FALSE)=B109,"有","無")</f>
        <v>#REF!</v>
      </c>
      <c r="G109" s="758" t="e">
        <f>IF(VLOOKUP($A109,#REF!,3,FALSE)=C109,"有","無")</f>
        <v>#REF!</v>
      </c>
      <c r="H109" s="758" t="e">
        <f>IF(VLOOKUP($A109,#REF!,4,FALSE)=D109,"有","無")</f>
        <v>#REF!</v>
      </c>
    </row>
    <row r="110" spans="1:8" x14ac:dyDescent="0.55000000000000004">
      <c r="A110" s="733" t="s">
        <v>384</v>
      </c>
      <c r="B110" s="734" t="s">
        <v>380</v>
      </c>
      <c r="C110" s="735" t="s">
        <v>256</v>
      </c>
      <c r="D110" s="735" t="s">
        <v>385</v>
      </c>
      <c r="E110" s="758" t="e">
        <f>IF(VLOOKUP($A110,#REF!,1,FALSE)=A110,"有","無")</f>
        <v>#REF!</v>
      </c>
      <c r="F110" s="758" t="e">
        <f>IF(VLOOKUP($A110,#REF!,2,FALSE)=B110,"有","無")</f>
        <v>#REF!</v>
      </c>
      <c r="G110" s="758" t="e">
        <f>IF(VLOOKUP($A110,#REF!,3,FALSE)=C110,"有","無")</f>
        <v>#REF!</v>
      </c>
      <c r="H110" s="758" t="e">
        <f>IF(VLOOKUP($A110,#REF!,4,FALSE)=D110,"有","無")</f>
        <v>#REF!</v>
      </c>
    </row>
    <row r="111" spans="1:8" x14ac:dyDescent="0.55000000000000004">
      <c r="A111" s="733" t="s">
        <v>386</v>
      </c>
      <c r="B111" s="734" t="s">
        <v>380</v>
      </c>
      <c r="C111" s="735" t="s">
        <v>256</v>
      </c>
      <c r="D111" s="735" t="s">
        <v>387</v>
      </c>
      <c r="E111" s="758" t="e">
        <f>IF(VLOOKUP($A111,#REF!,1,FALSE)=A111,"有","無")</f>
        <v>#REF!</v>
      </c>
      <c r="F111" s="758" t="e">
        <f>IF(VLOOKUP($A111,#REF!,2,FALSE)=B111,"有","無")</f>
        <v>#REF!</v>
      </c>
      <c r="G111" s="758" t="e">
        <f>IF(VLOOKUP($A111,#REF!,3,FALSE)=C111,"有","無")</f>
        <v>#REF!</v>
      </c>
      <c r="H111" s="758" t="e">
        <f>IF(VLOOKUP($A111,#REF!,4,FALSE)=D111,"有","無")</f>
        <v>#REF!</v>
      </c>
    </row>
    <row r="112" spans="1:8" x14ac:dyDescent="0.55000000000000004">
      <c r="A112" s="733" t="s">
        <v>388</v>
      </c>
      <c r="B112" s="734" t="s">
        <v>380</v>
      </c>
      <c r="C112" s="735" t="s">
        <v>256</v>
      </c>
      <c r="D112" s="735" t="s">
        <v>1231</v>
      </c>
      <c r="E112" s="758" t="e">
        <f>IF(VLOOKUP($A112,#REF!,1,FALSE)=A112,"有","無")</f>
        <v>#REF!</v>
      </c>
      <c r="F112" s="758" t="e">
        <f>IF(VLOOKUP($A112,#REF!,2,FALSE)=B112,"有","無")</f>
        <v>#REF!</v>
      </c>
      <c r="G112" s="758" t="e">
        <f>IF(VLOOKUP($A112,#REF!,3,FALSE)=C112,"有","無")</f>
        <v>#REF!</v>
      </c>
      <c r="H112" s="758" t="e">
        <f>IF(VLOOKUP($A112,#REF!,4,FALSE)=D112,"有","無")</f>
        <v>#REF!</v>
      </c>
    </row>
    <row r="113" spans="1:8" x14ac:dyDescent="0.55000000000000004">
      <c r="A113" s="733" t="s">
        <v>389</v>
      </c>
      <c r="B113" s="734" t="s">
        <v>746</v>
      </c>
      <c r="C113" s="735" t="s">
        <v>390</v>
      </c>
      <c r="D113" s="735" t="s">
        <v>1232</v>
      </c>
      <c r="E113" s="758" t="e">
        <f>IF(VLOOKUP($A113,#REF!,1,FALSE)=A113,"有","無")</f>
        <v>#REF!</v>
      </c>
      <c r="F113" s="758" t="e">
        <f>IF(VLOOKUP($A113,#REF!,2,FALSE)=B113,"有","無")</f>
        <v>#REF!</v>
      </c>
      <c r="G113" s="758" t="e">
        <f>IF(VLOOKUP($A113,#REF!,3,FALSE)=C113,"有","無")</f>
        <v>#REF!</v>
      </c>
      <c r="H113" s="758" t="e">
        <f>IF(VLOOKUP($A113,#REF!,4,FALSE)=D113,"有","無")</f>
        <v>#REF!</v>
      </c>
    </row>
    <row r="114" spans="1:8" x14ac:dyDescent="0.55000000000000004">
      <c r="A114" s="733" t="s">
        <v>392</v>
      </c>
      <c r="B114" s="734" t="s">
        <v>746</v>
      </c>
      <c r="C114" s="735" t="s">
        <v>390</v>
      </c>
      <c r="D114" s="735" t="s">
        <v>1233</v>
      </c>
      <c r="E114" s="758" t="e">
        <f>IF(VLOOKUP($A114,#REF!,1,FALSE)=A114,"有","無")</f>
        <v>#REF!</v>
      </c>
      <c r="F114" s="758" t="e">
        <f>IF(VLOOKUP($A114,#REF!,2,FALSE)=B114,"有","無")</f>
        <v>#REF!</v>
      </c>
      <c r="G114" s="758" t="e">
        <f>IF(VLOOKUP($A114,#REF!,3,FALSE)=C114,"有","無")</f>
        <v>#REF!</v>
      </c>
      <c r="H114" s="758" t="e">
        <f>IF(VLOOKUP($A114,#REF!,4,FALSE)=D114,"有","無")</f>
        <v>#REF!</v>
      </c>
    </row>
    <row r="115" spans="1:8" x14ac:dyDescent="0.55000000000000004">
      <c r="A115" s="733" t="s">
        <v>394</v>
      </c>
      <c r="B115" s="734" t="s">
        <v>746</v>
      </c>
      <c r="C115" s="735" t="s">
        <v>390</v>
      </c>
      <c r="D115" s="735" t="s">
        <v>1233</v>
      </c>
      <c r="E115" s="758" t="e">
        <f>IF(VLOOKUP($A115,#REF!,1,FALSE)=A115,"有","無")</f>
        <v>#REF!</v>
      </c>
      <c r="F115" s="758" t="e">
        <f>IF(VLOOKUP($A115,#REF!,2,FALSE)=B115,"有","無")</f>
        <v>#REF!</v>
      </c>
      <c r="G115" s="758" t="e">
        <f>IF(VLOOKUP($A115,#REF!,3,FALSE)=C115,"有","無")</f>
        <v>#REF!</v>
      </c>
      <c r="H115" s="758" t="e">
        <f>IF(VLOOKUP($A115,#REF!,4,FALSE)=D115,"有","無")</f>
        <v>#REF!</v>
      </c>
    </row>
    <row r="116" spans="1:8" x14ac:dyDescent="0.55000000000000004">
      <c r="A116" s="733" t="s">
        <v>747</v>
      </c>
      <c r="B116" s="734" t="s">
        <v>746</v>
      </c>
      <c r="C116" s="735" t="s">
        <v>390</v>
      </c>
      <c r="D116" s="735" t="s">
        <v>395</v>
      </c>
      <c r="E116" s="758" t="e">
        <f>IF(VLOOKUP($A116,#REF!,1,FALSE)=A116,"有","無")</f>
        <v>#REF!</v>
      </c>
      <c r="F116" s="758" t="e">
        <f>IF(VLOOKUP($A116,#REF!,2,FALSE)=B116,"有","無")</f>
        <v>#REF!</v>
      </c>
      <c r="G116" s="758" t="e">
        <f>IF(VLOOKUP($A116,#REF!,3,FALSE)=C116,"有","無")</f>
        <v>#REF!</v>
      </c>
      <c r="H116" s="758" t="e">
        <f>IF(VLOOKUP($A116,#REF!,4,FALSE)=D116,"有","無")</f>
        <v>#REF!</v>
      </c>
    </row>
    <row r="117" spans="1:8" x14ac:dyDescent="0.55000000000000004">
      <c r="A117" s="733" t="s">
        <v>748</v>
      </c>
      <c r="B117" s="734" t="s">
        <v>746</v>
      </c>
      <c r="C117" s="735" t="s">
        <v>390</v>
      </c>
      <c r="D117" s="735" t="s">
        <v>391</v>
      </c>
      <c r="E117" s="758" t="e">
        <f>IF(VLOOKUP($A117,#REF!,1,FALSE)=A117,"有","無")</f>
        <v>#REF!</v>
      </c>
      <c r="F117" s="758" t="e">
        <f>IF(VLOOKUP($A117,#REF!,2,FALSE)=B117,"有","無")</f>
        <v>#REF!</v>
      </c>
      <c r="G117" s="758" t="e">
        <f>IF(VLOOKUP($A117,#REF!,3,FALSE)=C117,"有","無")</f>
        <v>#REF!</v>
      </c>
      <c r="H117" s="758" t="e">
        <f>IF(VLOOKUP($A117,#REF!,4,FALSE)=D117,"有","無")</f>
        <v>#REF!</v>
      </c>
    </row>
    <row r="118" spans="1:8" x14ac:dyDescent="0.55000000000000004">
      <c r="A118" s="733" t="s">
        <v>749</v>
      </c>
      <c r="B118" s="734" t="s">
        <v>746</v>
      </c>
      <c r="C118" s="735" t="s">
        <v>390</v>
      </c>
      <c r="D118" s="735" t="s">
        <v>393</v>
      </c>
      <c r="E118" s="758" t="e">
        <f>IF(VLOOKUP($A118,#REF!,1,FALSE)=A118,"有","無")</f>
        <v>#REF!</v>
      </c>
      <c r="F118" s="758" t="e">
        <f>IF(VLOOKUP($A118,#REF!,2,FALSE)=B118,"有","無")</f>
        <v>#REF!</v>
      </c>
      <c r="G118" s="758" t="e">
        <f>IF(VLOOKUP($A118,#REF!,3,FALSE)=C118,"有","無")</f>
        <v>#REF!</v>
      </c>
      <c r="H118" s="758" t="e">
        <f>IF(VLOOKUP($A118,#REF!,4,FALSE)=D118,"有","無")</f>
        <v>#REF!</v>
      </c>
    </row>
    <row r="119" spans="1:8" x14ac:dyDescent="0.55000000000000004">
      <c r="A119" s="733" t="s">
        <v>750</v>
      </c>
      <c r="B119" s="734" t="s">
        <v>746</v>
      </c>
      <c r="C119" s="735" t="s">
        <v>390</v>
      </c>
      <c r="D119" s="735" t="s">
        <v>1234</v>
      </c>
      <c r="E119" s="758" t="e">
        <f>IF(VLOOKUP($A119,#REF!,1,FALSE)=A119,"有","無")</f>
        <v>#REF!</v>
      </c>
      <c r="F119" s="758" t="e">
        <f>IF(VLOOKUP($A119,#REF!,2,FALSE)=B119,"有","無")</f>
        <v>#REF!</v>
      </c>
      <c r="G119" s="758" t="e">
        <f>IF(VLOOKUP($A119,#REF!,3,FALSE)=C119,"有","無")</f>
        <v>#REF!</v>
      </c>
      <c r="H119" s="758" t="e">
        <f>IF(VLOOKUP($A119,#REF!,4,FALSE)=D119,"有","無")</f>
        <v>#REF!</v>
      </c>
    </row>
    <row r="120" spans="1:8" x14ac:dyDescent="0.55000000000000004">
      <c r="A120" s="733" t="s">
        <v>396</v>
      </c>
      <c r="B120" s="734" t="s">
        <v>397</v>
      </c>
      <c r="C120" s="735" t="s">
        <v>751</v>
      </c>
      <c r="D120" s="735" t="s">
        <v>398</v>
      </c>
      <c r="E120" s="758" t="e">
        <f>IF(VLOOKUP($A120,#REF!,1,FALSE)=A120,"有","無")</f>
        <v>#REF!</v>
      </c>
      <c r="F120" s="758" t="e">
        <f>IF(VLOOKUP($A120,#REF!,2,FALSE)=B120,"有","無")</f>
        <v>#REF!</v>
      </c>
      <c r="G120" s="758" t="e">
        <f>IF(VLOOKUP($A120,#REF!,3,FALSE)=C120,"有","無")</f>
        <v>#REF!</v>
      </c>
      <c r="H120" s="758" t="e">
        <f>IF(VLOOKUP($A120,#REF!,4,FALSE)=D120,"有","無")</f>
        <v>#REF!</v>
      </c>
    </row>
    <row r="121" spans="1:8" x14ac:dyDescent="0.55000000000000004">
      <c r="A121" s="733" t="s">
        <v>399</v>
      </c>
      <c r="B121" s="738" t="s">
        <v>752</v>
      </c>
      <c r="C121" s="739" t="s">
        <v>753</v>
      </c>
      <c r="D121" s="739" t="s">
        <v>1235</v>
      </c>
      <c r="E121" s="758" t="e">
        <f>IF(VLOOKUP($A121,#REF!,1,FALSE)=A121,"有","無")</f>
        <v>#REF!</v>
      </c>
      <c r="F121" s="758" t="e">
        <f>IF(VLOOKUP($A121,#REF!,2,FALSE)=B121,"有","無")</f>
        <v>#REF!</v>
      </c>
      <c r="G121" s="758" t="e">
        <f>IF(VLOOKUP($A121,#REF!,3,FALSE)=C121,"有","無")</f>
        <v>#REF!</v>
      </c>
      <c r="H121" s="758" t="e">
        <f>IF(VLOOKUP($A121,#REF!,4,FALSE)=D121,"有","無")</f>
        <v>#REF!</v>
      </c>
    </row>
    <row r="122" spans="1:8" x14ac:dyDescent="0.55000000000000004">
      <c r="A122" s="733" t="s">
        <v>754</v>
      </c>
      <c r="B122" s="738" t="s">
        <v>400</v>
      </c>
      <c r="C122" s="739" t="s">
        <v>753</v>
      </c>
      <c r="D122" s="739" t="s">
        <v>1236</v>
      </c>
      <c r="E122" s="758" t="e">
        <f>IF(VLOOKUP($A122,#REF!,1,FALSE)=A122,"有","無")</f>
        <v>#REF!</v>
      </c>
      <c r="F122" s="758" t="e">
        <f>IF(VLOOKUP($A122,#REF!,2,FALSE)=B122,"有","無")</f>
        <v>#REF!</v>
      </c>
      <c r="G122" s="758" t="e">
        <f>IF(VLOOKUP($A122,#REF!,3,FALSE)=C122,"有","無")</f>
        <v>#REF!</v>
      </c>
      <c r="H122" s="758" t="e">
        <f>IF(VLOOKUP($A122,#REF!,4,FALSE)=D122,"有","無")</f>
        <v>#REF!</v>
      </c>
    </row>
    <row r="123" spans="1:8" x14ac:dyDescent="0.55000000000000004">
      <c r="A123" s="733" t="s">
        <v>755</v>
      </c>
      <c r="B123" s="738" t="s">
        <v>400</v>
      </c>
      <c r="C123" s="739" t="s">
        <v>753</v>
      </c>
      <c r="D123" s="739" t="s">
        <v>1237</v>
      </c>
      <c r="E123" s="758" t="e">
        <f>IF(VLOOKUP($A123,#REF!,1,FALSE)=A123,"有","無")</f>
        <v>#REF!</v>
      </c>
      <c r="F123" s="758" t="e">
        <f>IF(VLOOKUP($A123,#REF!,2,FALSE)=B123,"有","無")</f>
        <v>#REF!</v>
      </c>
      <c r="G123" s="758" t="e">
        <f>IF(VLOOKUP($A123,#REF!,3,FALSE)=C123,"有","無")</f>
        <v>#REF!</v>
      </c>
      <c r="H123" s="758" t="e">
        <f>IF(VLOOKUP($A123,#REF!,4,FALSE)=D123,"有","無")</f>
        <v>#REF!</v>
      </c>
    </row>
    <row r="124" spans="1:8" x14ac:dyDescent="0.55000000000000004">
      <c r="A124" s="733" t="s">
        <v>756</v>
      </c>
      <c r="B124" s="738" t="s">
        <v>752</v>
      </c>
      <c r="C124" s="739" t="s">
        <v>753</v>
      </c>
      <c r="D124" s="739" t="s">
        <v>1238</v>
      </c>
      <c r="E124" s="758" t="e">
        <f>IF(VLOOKUP($A124,#REF!,1,FALSE)=A124,"有","無")</f>
        <v>#REF!</v>
      </c>
      <c r="F124" s="758" t="e">
        <f>IF(VLOOKUP($A124,#REF!,2,FALSE)=B124,"有","無")</f>
        <v>#REF!</v>
      </c>
      <c r="G124" s="758" t="e">
        <f>IF(VLOOKUP($A124,#REF!,3,FALSE)=C124,"有","無")</f>
        <v>#REF!</v>
      </c>
      <c r="H124" s="758" t="e">
        <f>IF(VLOOKUP($A124,#REF!,4,FALSE)=D124,"有","無")</f>
        <v>#REF!</v>
      </c>
    </row>
    <row r="125" spans="1:8" x14ac:dyDescent="0.55000000000000004">
      <c r="A125" s="733" t="s">
        <v>757</v>
      </c>
      <c r="B125" s="738" t="s">
        <v>752</v>
      </c>
      <c r="C125" s="739" t="s">
        <v>753</v>
      </c>
      <c r="D125" s="739" t="s">
        <v>1239</v>
      </c>
      <c r="E125" s="758" t="e">
        <f>IF(VLOOKUP($A125,#REF!,1,FALSE)=A125,"有","無")</f>
        <v>#REF!</v>
      </c>
      <c r="F125" s="758" t="e">
        <f>IF(VLOOKUP($A125,#REF!,2,FALSE)=B125,"有","無")</f>
        <v>#REF!</v>
      </c>
      <c r="G125" s="758" t="e">
        <f>IF(VLOOKUP($A125,#REF!,3,FALSE)=C125,"有","無")</f>
        <v>#REF!</v>
      </c>
      <c r="H125" s="758" t="e">
        <f>IF(VLOOKUP($A125,#REF!,4,FALSE)=D125,"有","無")</f>
        <v>#REF!</v>
      </c>
    </row>
    <row r="126" spans="1:8" x14ac:dyDescent="0.55000000000000004">
      <c r="A126" s="733" t="s">
        <v>758</v>
      </c>
      <c r="B126" s="738" t="s">
        <v>752</v>
      </c>
      <c r="C126" s="739" t="s">
        <v>753</v>
      </c>
      <c r="D126" s="739" t="s">
        <v>1240</v>
      </c>
      <c r="E126" s="758" t="e">
        <f>IF(VLOOKUP($A126,#REF!,1,FALSE)=A126,"有","無")</f>
        <v>#REF!</v>
      </c>
      <c r="F126" s="758" t="e">
        <f>IF(VLOOKUP($A126,#REF!,2,FALSE)=B126,"有","無")</f>
        <v>#REF!</v>
      </c>
      <c r="G126" s="758" t="e">
        <f>IF(VLOOKUP($A126,#REF!,3,FALSE)=C126,"有","無")</f>
        <v>#REF!</v>
      </c>
      <c r="H126" s="758" t="e">
        <f>IF(VLOOKUP($A126,#REF!,4,FALSE)=D126,"有","無")</f>
        <v>#REF!</v>
      </c>
    </row>
    <row r="127" spans="1:8" x14ac:dyDescent="0.55000000000000004">
      <c r="A127" s="733" t="s">
        <v>759</v>
      </c>
      <c r="B127" s="738" t="s">
        <v>400</v>
      </c>
      <c r="C127" s="739" t="s">
        <v>753</v>
      </c>
      <c r="D127" s="739" t="s">
        <v>1241</v>
      </c>
      <c r="E127" s="758" t="e">
        <f>IF(VLOOKUP($A127,#REF!,1,FALSE)=A127,"有","無")</f>
        <v>#REF!</v>
      </c>
      <c r="F127" s="758" t="e">
        <f>IF(VLOOKUP($A127,#REF!,2,FALSE)=B127,"有","無")</f>
        <v>#REF!</v>
      </c>
      <c r="G127" s="758" t="e">
        <f>IF(VLOOKUP($A127,#REF!,3,FALSE)=C127,"有","無")</f>
        <v>#REF!</v>
      </c>
      <c r="H127" s="758" t="e">
        <f>IF(VLOOKUP($A127,#REF!,4,FALSE)=D127,"有","無")</f>
        <v>#REF!</v>
      </c>
    </row>
    <row r="128" spans="1:8" x14ac:dyDescent="0.55000000000000004">
      <c r="A128" s="733" t="s">
        <v>760</v>
      </c>
      <c r="B128" s="738" t="s">
        <v>752</v>
      </c>
      <c r="C128" s="739" t="s">
        <v>753</v>
      </c>
      <c r="D128" s="739" t="s">
        <v>1242</v>
      </c>
      <c r="E128" s="758" t="e">
        <f>IF(VLOOKUP($A128,#REF!,1,FALSE)=A128,"有","無")</f>
        <v>#REF!</v>
      </c>
      <c r="F128" s="758" t="e">
        <f>IF(VLOOKUP($A128,#REF!,2,FALSE)=B128,"有","無")</f>
        <v>#REF!</v>
      </c>
      <c r="G128" s="758" t="e">
        <f>IF(VLOOKUP($A128,#REF!,3,FALSE)=C128,"有","無")</f>
        <v>#REF!</v>
      </c>
      <c r="H128" s="758" t="e">
        <f>IF(VLOOKUP($A128,#REF!,4,FALSE)=D128,"有","無")</f>
        <v>#REF!</v>
      </c>
    </row>
    <row r="129" spans="1:8" x14ac:dyDescent="0.55000000000000004">
      <c r="A129" s="733" t="s">
        <v>761</v>
      </c>
      <c r="B129" s="738" t="s">
        <v>400</v>
      </c>
      <c r="C129" s="739" t="s">
        <v>753</v>
      </c>
      <c r="D129" s="739" t="s">
        <v>1243</v>
      </c>
      <c r="E129" s="758" t="e">
        <f>IF(VLOOKUP($A129,#REF!,1,FALSE)=A129,"有","無")</f>
        <v>#REF!</v>
      </c>
      <c r="F129" s="758" t="e">
        <f>IF(VLOOKUP($A129,#REF!,2,FALSE)=B129,"有","無")</f>
        <v>#REF!</v>
      </c>
      <c r="G129" s="758" t="e">
        <f>IF(VLOOKUP($A129,#REF!,3,FALSE)=C129,"有","無")</f>
        <v>#REF!</v>
      </c>
      <c r="H129" s="758" t="e">
        <f>IF(VLOOKUP($A129,#REF!,4,FALSE)=D129,"有","無")</f>
        <v>#REF!</v>
      </c>
    </row>
    <row r="130" spans="1:8" x14ac:dyDescent="0.55000000000000004">
      <c r="A130" s="733" t="s">
        <v>762</v>
      </c>
      <c r="B130" s="738" t="s">
        <v>752</v>
      </c>
      <c r="C130" s="739" t="s">
        <v>753</v>
      </c>
      <c r="D130" s="739" t="s">
        <v>1244</v>
      </c>
      <c r="E130" s="758" t="e">
        <f>IF(VLOOKUP($A130,#REF!,1,FALSE)=A130,"有","無")</f>
        <v>#REF!</v>
      </c>
      <c r="F130" s="758" t="e">
        <f>IF(VLOOKUP($A130,#REF!,2,FALSE)=B130,"有","無")</f>
        <v>#REF!</v>
      </c>
      <c r="G130" s="758" t="e">
        <f>IF(VLOOKUP($A130,#REF!,3,FALSE)=C130,"有","無")</f>
        <v>#REF!</v>
      </c>
      <c r="H130" s="758" t="e">
        <f>IF(VLOOKUP($A130,#REF!,4,FALSE)=D130,"有","無")</f>
        <v>#REF!</v>
      </c>
    </row>
    <row r="131" spans="1:8" x14ac:dyDescent="0.55000000000000004">
      <c r="A131" s="733" t="s">
        <v>763</v>
      </c>
      <c r="B131" s="738" t="s">
        <v>752</v>
      </c>
      <c r="C131" s="739" t="s">
        <v>753</v>
      </c>
      <c r="D131" s="739" t="s">
        <v>1245</v>
      </c>
      <c r="E131" s="758" t="e">
        <f>IF(VLOOKUP($A131,#REF!,1,FALSE)=A131,"有","無")</f>
        <v>#REF!</v>
      </c>
      <c r="F131" s="758" t="e">
        <f>IF(VLOOKUP($A131,#REF!,2,FALSE)=B131,"有","無")</f>
        <v>#REF!</v>
      </c>
      <c r="G131" s="758" t="e">
        <f>IF(VLOOKUP($A131,#REF!,3,FALSE)=C131,"有","無")</f>
        <v>#REF!</v>
      </c>
      <c r="H131" s="758" t="e">
        <f>IF(VLOOKUP($A131,#REF!,4,FALSE)=D131,"有","無")</f>
        <v>#REF!</v>
      </c>
    </row>
    <row r="132" spans="1:8" x14ac:dyDescent="0.55000000000000004">
      <c r="A132" s="733" t="s">
        <v>764</v>
      </c>
      <c r="B132" s="738" t="s">
        <v>752</v>
      </c>
      <c r="C132" s="739" t="s">
        <v>753</v>
      </c>
      <c r="D132" s="739" t="s">
        <v>1246</v>
      </c>
      <c r="E132" s="758" t="e">
        <f>IF(VLOOKUP($A132,#REF!,1,FALSE)=A132,"有","無")</f>
        <v>#REF!</v>
      </c>
      <c r="F132" s="758" t="e">
        <f>IF(VLOOKUP($A132,#REF!,2,FALSE)=B132,"有","無")</f>
        <v>#REF!</v>
      </c>
      <c r="G132" s="758" t="e">
        <f>IF(VLOOKUP($A132,#REF!,3,FALSE)=C132,"有","無")</f>
        <v>#REF!</v>
      </c>
      <c r="H132" s="758" t="e">
        <f>IF(VLOOKUP($A132,#REF!,4,FALSE)=D132,"有","無")</f>
        <v>#REF!</v>
      </c>
    </row>
    <row r="133" spans="1:8" x14ac:dyDescent="0.55000000000000004">
      <c r="A133" s="733" t="s">
        <v>765</v>
      </c>
      <c r="B133" s="738" t="s">
        <v>752</v>
      </c>
      <c r="C133" s="739" t="s">
        <v>753</v>
      </c>
      <c r="D133" s="739" t="s">
        <v>1246</v>
      </c>
      <c r="E133" s="758" t="e">
        <f>IF(VLOOKUP($A133,#REF!,1,FALSE)=A133,"有","無")</f>
        <v>#REF!</v>
      </c>
      <c r="F133" s="758" t="e">
        <f>IF(VLOOKUP($A133,#REF!,2,FALSE)=B133,"有","無")</f>
        <v>#REF!</v>
      </c>
      <c r="G133" s="758" t="e">
        <f>IF(VLOOKUP($A133,#REF!,3,FALSE)=C133,"有","無")</f>
        <v>#REF!</v>
      </c>
      <c r="H133" s="758" t="e">
        <f>IF(VLOOKUP($A133,#REF!,4,FALSE)=D133,"有","無")</f>
        <v>#REF!</v>
      </c>
    </row>
    <row r="134" spans="1:8" x14ac:dyDescent="0.55000000000000004">
      <c r="A134" s="733" t="s">
        <v>766</v>
      </c>
      <c r="B134" s="738" t="s">
        <v>752</v>
      </c>
      <c r="C134" s="739" t="s">
        <v>753</v>
      </c>
      <c r="D134" s="739" t="s">
        <v>1246</v>
      </c>
      <c r="E134" s="758" t="e">
        <f>IF(VLOOKUP($A134,#REF!,1,FALSE)=A134,"有","無")</f>
        <v>#REF!</v>
      </c>
      <c r="F134" s="758" t="e">
        <f>IF(VLOOKUP($A134,#REF!,2,FALSE)=B134,"有","無")</f>
        <v>#REF!</v>
      </c>
      <c r="G134" s="758" t="e">
        <f>IF(VLOOKUP($A134,#REF!,3,FALSE)=C134,"有","無")</f>
        <v>#REF!</v>
      </c>
      <c r="H134" s="758" t="e">
        <f>IF(VLOOKUP($A134,#REF!,4,FALSE)=D134,"有","無")</f>
        <v>#REF!</v>
      </c>
    </row>
    <row r="135" spans="1:8" x14ac:dyDescent="0.55000000000000004">
      <c r="A135" s="733" t="s">
        <v>767</v>
      </c>
      <c r="B135" s="738" t="s">
        <v>752</v>
      </c>
      <c r="C135" s="739" t="s">
        <v>753</v>
      </c>
      <c r="D135" s="739" t="s">
        <v>1246</v>
      </c>
      <c r="E135" s="758" t="e">
        <f>IF(VLOOKUP($A135,#REF!,1,FALSE)=A135,"有","無")</f>
        <v>#REF!</v>
      </c>
      <c r="F135" s="758" t="e">
        <f>IF(VLOOKUP($A135,#REF!,2,FALSE)=B135,"有","無")</f>
        <v>#REF!</v>
      </c>
      <c r="G135" s="758" t="e">
        <f>IF(VLOOKUP($A135,#REF!,3,FALSE)=C135,"有","無")</f>
        <v>#REF!</v>
      </c>
      <c r="H135" s="758" t="e">
        <f>IF(VLOOKUP($A135,#REF!,4,FALSE)=D135,"有","無")</f>
        <v>#REF!</v>
      </c>
    </row>
    <row r="136" spans="1:8" x14ac:dyDescent="0.55000000000000004">
      <c r="A136" s="733" t="s">
        <v>768</v>
      </c>
      <c r="B136" s="738" t="s">
        <v>752</v>
      </c>
      <c r="C136" s="739" t="s">
        <v>753</v>
      </c>
      <c r="D136" s="739" t="s">
        <v>1246</v>
      </c>
      <c r="E136" s="758" t="e">
        <f>IF(VLOOKUP($A136,#REF!,1,FALSE)=A136,"有","無")</f>
        <v>#REF!</v>
      </c>
      <c r="F136" s="758" t="e">
        <f>IF(VLOOKUP($A136,#REF!,2,FALSE)=B136,"有","無")</f>
        <v>#REF!</v>
      </c>
      <c r="G136" s="758" t="e">
        <f>IF(VLOOKUP($A136,#REF!,3,FALSE)=C136,"有","無")</f>
        <v>#REF!</v>
      </c>
      <c r="H136" s="758" t="e">
        <f>IF(VLOOKUP($A136,#REF!,4,FALSE)=D136,"有","無")</f>
        <v>#REF!</v>
      </c>
    </row>
    <row r="137" spans="1:8" x14ac:dyDescent="0.55000000000000004">
      <c r="A137" s="733" t="s">
        <v>769</v>
      </c>
      <c r="B137" s="738" t="s">
        <v>752</v>
      </c>
      <c r="C137" s="739" t="s">
        <v>753</v>
      </c>
      <c r="D137" s="739" t="s">
        <v>1246</v>
      </c>
      <c r="E137" s="758" t="e">
        <f>IF(VLOOKUP($A137,#REF!,1,FALSE)=A137,"有","無")</f>
        <v>#REF!</v>
      </c>
      <c r="F137" s="758" t="e">
        <f>IF(VLOOKUP($A137,#REF!,2,FALSE)=B137,"有","無")</f>
        <v>#REF!</v>
      </c>
      <c r="G137" s="758" t="e">
        <f>IF(VLOOKUP($A137,#REF!,3,FALSE)=C137,"有","無")</f>
        <v>#REF!</v>
      </c>
      <c r="H137" s="758" t="e">
        <f>IF(VLOOKUP($A137,#REF!,4,FALSE)=D137,"有","無")</f>
        <v>#REF!</v>
      </c>
    </row>
    <row r="138" spans="1:8" x14ac:dyDescent="0.55000000000000004">
      <c r="A138" s="733" t="s">
        <v>770</v>
      </c>
      <c r="B138" s="738" t="s">
        <v>752</v>
      </c>
      <c r="C138" s="739" t="s">
        <v>753</v>
      </c>
      <c r="D138" s="739" t="s">
        <v>1246</v>
      </c>
      <c r="E138" s="758" t="e">
        <f>IF(VLOOKUP($A138,#REF!,1,FALSE)=A138,"有","無")</f>
        <v>#REF!</v>
      </c>
      <c r="F138" s="758" t="e">
        <f>IF(VLOOKUP($A138,#REF!,2,FALSE)=B138,"有","無")</f>
        <v>#REF!</v>
      </c>
      <c r="G138" s="758" t="e">
        <f>IF(VLOOKUP($A138,#REF!,3,FALSE)=C138,"有","無")</f>
        <v>#REF!</v>
      </c>
      <c r="H138" s="758" t="e">
        <f>IF(VLOOKUP($A138,#REF!,4,FALSE)=D138,"有","無")</f>
        <v>#REF!</v>
      </c>
    </row>
    <row r="139" spans="1:8" x14ac:dyDescent="0.55000000000000004">
      <c r="A139" s="733" t="s">
        <v>771</v>
      </c>
      <c r="B139" s="738" t="s">
        <v>752</v>
      </c>
      <c r="C139" s="739" t="s">
        <v>753</v>
      </c>
      <c r="D139" s="739" t="s">
        <v>1246</v>
      </c>
      <c r="E139" s="758" t="e">
        <f>IF(VLOOKUP($A139,#REF!,1,FALSE)=A139,"有","無")</f>
        <v>#REF!</v>
      </c>
      <c r="F139" s="758" t="e">
        <f>IF(VLOOKUP($A139,#REF!,2,FALSE)=B139,"有","無")</f>
        <v>#REF!</v>
      </c>
      <c r="G139" s="758" t="e">
        <f>IF(VLOOKUP($A139,#REF!,3,FALSE)=C139,"有","無")</f>
        <v>#REF!</v>
      </c>
      <c r="H139" s="758" t="e">
        <f>IF(VLOOKUP($A139,#REF!,4,FALSE)=D139,"有","無")</f>
        <v>#REF!</v>
      </c>
    </row>
    <row r="140" spans="1:8" x14ac:dyDescent="0.55000000000000004">
      <c r="A140" s="733" t="s">
        <v>772</v>
      </c>
      <c r="B140" s="738" t="s">
        <v>400</v>
      </c>
      <c r="C140" s="739" t="s">
        <v>773</v>
      </c>
      <c r="D140" s="739" t="s">
        <v>1247</v>
      </c>
      <c r="E140" s="758" t="e">
        <f>IF(VLOOKUP($A140,#REF!,1,FALSE)=A140,"有","無")</f>
        <v>#REF!</v>
      </c>
      <c r="F140" s="758" t="e">
        <f>IF(VLOOKUP($A140,#REF!,2,FALSE)=B140,"有","無")</f>
        <v>#REF!</v>
      </c>
      <c r="G140" s="758" t="e">
        <f>IF(VLOOKUP($A140,#REF!,3,FALSE)=C140,"有","無")</f>
        <v>#REF!</v>
      </c>
      <c r="H140" s="758" t="e">
        <f>IF(VLOOKUP($A140,#REF!,4,FALSE)=D140,"有","無")</f>
        <v>#REF!</v>
      </c>
    </row>
    <row r="141" spans="1:8" x14ac:dyDescent="0.55000000000000004">
      <c r="A141" s="733" t="s">
        <v>774</v>
      </c>
      <c r="B141" s="738" t="s">
        <v>752</v>
      </c>
      <c r="C141" s="739" t="s">
        <v>753</v>
      </c>
      <c r="D141" s="739" t="s">
        <v>1246</v>
      </c>
      <c r="E141" s="758" t="e">
        <f>IF(VLOOKUP($A141,#REF!,1,FALSE)=A141,"有","無")</f>
        <v>#REF!</v>
      </c>
      <c r="F141" s="758" t="e">
        <f>IF(VLOOKUP($A141,#REF!,2,FALSE)=B141,"有","無")</f>
        <v>#REF!</v>
      </c>
      <c r="G141" s="758" t="e">
        <f>IF(VLOOKUP($A141,#REF!,3,FALSE)=C141,"有","無")</f>
        <v>#REF!</v>
      </c>
      <c r="H141" s="758" t="e">
        <f>IF(VLOOKUP($A141,#REF!,4,FALSE)=D141,"有","無")</f>
        <v>#REF!</v>
      </c>
    </row>
    <row r="142" spans="1:8" x14ac:dyDescent="0.55000000000000004">
      <c r="A142" s="733" t="s">
        <v>775</v>
      </c>
      <c r="B142" s="738" t="s">
        <v>752</v>
      </c>
      <c r="C142" s="739" t="s">
        <v>753</v>
      </c>
      <c r="D142" s="739" t="s">
        <v>1246</v>
      </c>
      <c r="E142" s="758" t="e">
        <f>IF(VLOOKUP($A142,#REF!,1,FALSE)=A142,"有","無")</f>
        <v>#REF!</v>
      </c>
      <c r="F142" s="758" t="e">
        <f>IF(VLOOKUP($A142,#REF!,2,FALSE)=B142,"有","無")</f>
        <v>#REF!</v>
      </c>
      <c r="G142" s="758" t="e">
        <f>IF(VLOOKUP($A142,#REF!,3,FALSE)=C142,"有","無")</f>
        <v>#REF!</v>
      </c>
      <c r="H142" s="758" t="e">
        <f>IF(VLOOKUP($A142,#REF!,4,FALSE)=D142,"有","無")</f>
        <v>#REF!</v>
      </c>
    </row>
    <row r="143" spans="1:8" x14ac:dyDescent="0.55000000000000004">
      <c r="A143" s="733" t="s">
        <v>776</v>
      </c>
      <c r="B143" s="738" t="s">
        <v>752</v>
      </c>
      <c r="C143" s="739" t="s">
        <v>753</v>
      </c>
      <c r="D143" s="739" t="s">
        <v>1246</v>
      </c>
      <c r="E143" s="758" t="e">
        <f>IF(VLOOKUP($A143,#REF!,1,FALSE)=A143,"有","無")</f>
        <v>#REF!</v>
      </c>
      <c r="F143" s="758" t="e">
        <f>IF(VLOOKUP($A143,#REF!,2,FALSE)=B143,"有","無")</f>
        <v>#REF!</v>
      </c>
      <c r="G143" s="758" t="e">
        <f>IF(VLOOKUP($A143,#REF!,3,FALSE)=C143,"有","無")</f>
        <v>#REF!</v>
      </c>
      <c r="H143" s="758" t="e">
        <f>IF(VLOOKUP($A143,#REF!,4,FALSE)=D143,"有","無")</f>
        <v>#REF!</v>
      </c>
    </row>
    <row r="144" spans="1:8" x14ac:dyDescent="0.55000000000000004">
      <c r="A144" s="733" t="s">
        <v>777</v>
      </c>
      <c r="B144" s="738" t="s">
        <v>752</v>
      </c>
      <c r="C144" s="739" t="s">
        <v>753</v>
      </c>
      <c r="D144" s="739" t="s">
        <v>1246</v>
      </c>
      <c r="E144" s="758" t="e">
        <f>IF(VLOOKUP($A144,#REF!,1,FALSE)=A144,"有","無")</f>
        <v>#REF!</v>
      </c>
      <c r="F144" s="758" t="e">
        <f>IF(VLOOKUP($A144,#REF!,2,FALSE)=B144,"有","無")</f>
        <v>#REF!</v>
      </c>
      <c r="G144" s="758" t="e">
        <f>IF(VLOOKUP($A144,#REF!,3,FALSE)=C144,"有","無")</f>
        <v>#REF!</v>
      </c>
      <c r="H144" s="758" t="e">
        <f>IF(VLOOKUP($A144,#REF!,4,FALSE)=D144,"有","無")</f>
        <v>#REF!</v>
      </c>
    </row>
    <row r="145" spans="1:8" x14ac:dyDescent="0.55000000000000004">
      <c r="A145" s="733" t="s">
        <v>778</v>
      </c>
      <c r="B145" s="738" t="s">
        <v>400</v>
      </c>
      <c r="C145" s="739" t="s">
        <v>753</v>
      </c>
      <c r="D145" s="739" t="s">
        <v>1248</v>
      </c>
      <c r="E145" s="758" t="e">
        <f>IF(VLOOKUP($A145,#REF!,1,FALSE)=A145,"有","無")</f>
        <v>#REF!</v>
      </c>
      <c r="F145" s="758" t="e">
        <f>IF(VLOOKUP($A145,#REF!,2,FALSE)=B145,"有","無")</f>
        <v>#REF!</v>
      </c>
      <c r="G145" s="758" t="e">
        <f>IF(VLOOKUP($A145,#REF!,3,FALSE)=C145,"有","無")</f>
        <v>#REF!</v>
      </c>
      <c r="H145" s="758" t="e">
        <f>IF(VLOOKUP($A145,#REF!,4,FALSE)=D145,"有","無")</f>
        <v>#REF!</v>
      </c>
    </row>
    <row r="146" spans="1:8" x14ac:dyDescent="0.55000000000000004">
      <c r="A146" s="733" t="s">
        <v>779</v>
      </c>
      <c r="B146" s="738" t="s">
        <v>400</v>
      </c>
      <c r="C146" s="739" t="s">
        <v>753</v>
      </c>
      <c r="D146" s="739" t="s">
        <v>1248</v>
      </c>
      <c r="E146" s="758" t="e">
        <f>IF(VLOOKUP($A146,#REF!,1,FALSE)=A146,"有","無")</f>
        <v>#REF!</v>
      </c>
      <c r="F146" s="758" t="e">
        <f>IF(VLOOKUP($A146,#REF!,2,FALSE)=B146,"有","無")</f>
        <v>#REF!</v>
      </c>
      <c r="G146" s="758" t="e">
        <f>IF(VLOOKUP($A146,#REF!,3,FALSE)=C146,"有","無")</f>
        <v>#REF!</v>
      </c>
      <c r="H146" s="758" t="e">
        <f>IF(VLOOKUP($A146,#REF!,4,FALSE)=D146,"有","無")</f>
        <v>#REF!</v>
      </c>
    </row>
    <row r="147" spans="1:8" x14ac:dyDescent="0.55000000000000004">
      <c r="A147" s="733" t="s">
        <v>780</v>
      </c>
      <c r="B147" s="738" t="s">
        <v>400</v>
      </c>
      <c r="C147" s="739" t="s">
        <v>753</v>
      </c>
      <c r="D147" s="739" t="s">
        <v>1248</v>
      </c>
      <c r="E147" s="758" t="e">
        <f>IF(VLOOKUP($A147,#REF!,1,FALSE)=A147,"有","無")</f>
        <v>#REF!</v>
      </c>
      <c r="F147" s="758" t="e">
        <f>IF(VLOOKUP($A147,#REF!,2,FALSE)=B147,"有","無")</f>
        <v>#REF!</v>
      </c>
      <c r="G147" s="758" t="e">
        <f>IF(VLOOKUP($A147,#REF!,3,FALSE)=C147,"有","無")</f>
        <v>#REF!</v>
      </c>
      <c r="H147" s="758" t="e">
        <f>IF(VLOOKUP($A147,#REF!,4,FALSE)=D147,"有","無")</f>
        <v>#REF!</v>
      </c>
    </row>
    <row r="148" spans="1:8" x14ac:dyDescent="0.55000000000000004">
      <c r="A148" s="733" t="s">
        <v>781</v>
      </c>
      <c r="B148" s="738" t="s">
        <v>400</v>
      </c>
      <c r="C148" s="739" t="s">
        <v>753</v>
      </c>
      <c r="D148" s="739" t="s">
        <v>1248</v>
      </c>
      <c r="E148" s="758" t="e">
        <f>IF(VLOOKUP($A148,#REF!,1,FALSE)=A148,"有","無")</f>
        <v>#REF!</v>
      </c>
      <c r="F148" s="758" t="e">
        <f>IF(VLOOKUP($A148,#REF!,2,FALSE)=B148,"有","無")</f>
        <v>#REF!</v>
      </c>
      <c r="G148" s="758" t="e">
        <f>IF(VLOOKUP($A148,#REF!,3,FALSE)=C148,"有","無")</f>
        <v>#REF!</v>
      </c>
      <c r="H148" s="758" t="e">
        <f>IF(VLOOKUP($A148,#REF!,4,FALSE)=D148,"有","無")</f>
        <v>#REF!</v>
      </c>
    </row>
    <row r="149" spans="1:8" x14ac:dyDescent="0.55000000000000004">
      <c r="A149" s="733" t="s">
        <v>782</v>
      </c>
      <c r="B149" s="738" t="s">
        <v>400</v>
      </c>
      <c r="C149" s="739" t="s">
        <v>753</v>
      </c>
      <c r="D149" s="739" t="s">
        <v>1248</v>
      </c>
      <c r="E149" s="758" t="e">
        <f>IF(VLOOKUP($A149,#REF!,1,FALSE)=A149,"有","無")</f>
        <v>#REF!</v>
      </c>
      <c r="F149" s="758" t="e">
        <f>IF(VLOOKUP($A149,#REF!,2,FALSE)=B149,"有","無")</f>
        <v>#REF!</v>
      </c>
      <c r="G149" s="758" t="e">
        <f>IF(VLOOKUP($A149,#REF!,3,FALSE)=C149,"有","無")</f>
        <v>#REF!</v>
      </c>
      <c r="H149" s="758" t="e">
        <f>IF(VLOOKUP($A149,#REF!,4,FALSE)=D149,"有","無")</f>
        <v>#REF!</v>
      </c>
    </row>
    <row r="150" spans="1:8" x14ac:dyDescent="0.55000000000000004">
      <c r="A150" s="733" t="s">
        <v>783</v>
      </c>
      <c r="B150" s="738" t="s">
        <v>400</v>
      </c>
      <c r="C150" s="739" t="s">
        <v>753</v>
      </c>
      <c r="D150" s="739" t="s">
        <v>1248</v>
      </c>
      <c r="E150" s="758" t="e">
        <f>IF(VLOOKUP($A150,#REF!,1,FALSE)=A150,"有","無")</f>
        <v>#REF!</v>
      </c>
      <c r="F150" s="758" t="e">
        <f>IF(VLOOKUP($A150,#REF!,2,FALSE)=B150,"有","無")</f>
        <v>#REF!</v>
      </c>
      <c r="G150" s="758" t="e">
        <f>IF(VLOOKUP($A150,#REF!,3,FALSE)=C150,"有","無")</f>
        <v>#REF!</v>
      </c>
      <c r="H150" s="758" t="e">
        <f>IF(VLOOKUP($A150,#REF!,4,FALSE)=D150,"有","無")</f>
        <v>#REF!</v>
      </c>
    </row>
    <row r="151" spans="1:8" x14ac:dyDescent="0.55000000000000004">
      <c r="A151" s="733" t="s">
        <v>784</v>
      </c>
      <c r="B151" s="738" t="s">
        <v>400</v>
      </c>
      <c r="C151" s="739" t="s">
        <v>753</v>
      </c>
      <c r="D151" s="739" t="s">
        <v>1248</v>
      </c>
      <c r="E151" s="758" t="e">
        <f>IF(VLOOKUP($A151,#REF!,1,FALSE)=A151,"有","無")</f>
        <v>#REF!</v>
      </c>
      <c r="F151" s="758" t="e">
        <f>IF(VLOOKUP($A151,#REF!,2,FALSE)=B151,"有","無")</f>
        <v>#REF!</v>
      </c>
      <c r="G151" s="758" t="e">
        <f>IF(VLOOKUP($A151,#REF!,3,FALSE)=C151,"有","無")</f>
        <v>#REF!</v>
      </c>
      <c r="H151" s="758" t="e">
        <f>IF(VLOOKUP($A151,#REF!,4,FALSE)=D151,"有","無")</f>
        <v>#REF!</v>
      </c>
    </row>
    <row r="152" spans="1:8" x14ac:dyDescent="0.55000000000000004">
      <c r="A152" s="733" t="s">
        <v>785</v>
      </c>
      <c r="B152" s="738" t="s">
        <v>400</v>
      </c>
      <c r="C152" s="739" t="s">
        <v>753</v>
      </c>
      <c r="D152" s="739" t="s">
        <v>1248</v>
      </c>
      <c r="E152" s="758" t="e">
        <f>IF(VLOOKUP($A152,#REF!,1,FALSE)=A152,"有","無")</f>
        <v>#REF!</v>
      </c>
      <c r="F152" s="758" t="e">
        <f>IF(VLOOKUP($A152,#REF!,2,FALSE)=B152,"有","無")</f>
        <v>#REF!</v>
      </c>
      <c r="G152" s="758" t="e">
        <f>IF(VLOOKUP($A152,#REF!,3,FALSE)=C152,"有","無")</f>
        <v>#REF!</v>
      </c>
      <c r="H152" s="758" t="e">
        <f>IF(VLOOKUP($A152,#REF!,4,FALSE)=D152,"有","無")</f>
        <v>#REF!</v>
      </c>
    </row>
    <row r="153" spans="1:8" x14ac:dyDescent="0.55000000000000004">
      <c r="A153" s="733" t="s">
        <v>786</v>
      </c>
      <c r="B153" s="738" t="s">
        <v>400</v>
      </c>
      <c r="C153" s="739" t="s">
        <v>753</v>
      </c>
      <c r="D153" s="739" t="s">
        <v>1248</v>
      </c>
      <c r="E153" s="758" t="e">
        <f>IF(VLOOKUP($A153,#REF!,1,FALSE)=A153,"有","無")</f>
        <v>#REF!</v>
      </c>
      <c r="F153" s="758" t="e">
        <f>IF(VLOOKUP($A153,#REF!,2,FALSE)=B153,"有","無")</f>
        <v>#REF!</v>
      </c>
      <c r="G153" s="758" t="e">
        <f>IF(VLOOKUP($A153,#REF!,3,FALSE)=C153,"有","無")</f>
        <v>#REF!</v>
      </c>
      <c r="H153" s="758" t="e">
        <f>IF(VLOOKUP($A153,#REF!,4,FALSE)=D153,"有","無")</f>
        <v>#REF!</v>
      </c>
    </row>
    <row r="154" spans="1:8" x14ac:dyDescent="0.55000000000000004">
      <c r="A154" s="733" t="s">
        <v>787</v>
      </c>
      <c r="B154" s="738" t="s">
        <v>400</v>
      </c>
      <c r="C154" s="739" t="s">
        <v>753</v>
      </c>
      <c r="D154" s="739" t="s">
        <v>1248</v>
      </c>
      <c r="E154" s="758" t="e">
        <f>IF(VLOOKUP($A154,#REF!,1,FALSE)=A154,"有","無")</f>
        <v>#REF!</v>
      </c>
      <c r="F154" s="758" t="e">
        <f>IF(VLOOKUP($A154,#REF!,2,FALSE)=B154,"有","無")</f>
        <v>#REF!</v>
      </c>
      <c r="G154" s="758" t="e">
        <f>IF(VLOOKUP($A154,#REF!,3,FALSE)=C154,"有","無")</f>
        <v>#REF!</v>
      </c>
      <c r="H154" s="758" t="e">
        <f>IF(VLOOKUP($A154,#REF!,4,FALSE)=D154,"有","無")</f>
        <v>#REF!</v>
      </c>
    </row>
    <row r="155" spans="1:8" x14ac:dyDescent="0.55000000000000004">
      <c r="A155" s="733" t="s">
        <v>788</v>
      </c>
      <c r="B155" s="738" t="s">
        <v>400</v>
      </c>
      <c r="C155" s="739" t="s">
        <v>753</v>
      </c>
      <c r="D155" s="739" t="s">
        <v>1248</v>
      </c>
      <c r="E155" s="758" t="e">
        <f>IF(VLOOKUP($A155,#REF!,1,FALSE)=A155,"有","無")</f>
        <v>#REF!</v>
      </c>
      <c r="F155" s="758" t="e">
        <f>IF(VLOOKUP($A155,#REF!,2,FALSE)=B155,"有","無")</f>
        <v>#REF!</v>
      </c>
      <c r="G155" s="758" t="e">
        <f>IF(VLOOKUP($A155,#REF!,3,FALSE)=C155,"有","無")</f>
        <v>#REF!</v>
      </c>
      <c r="H155" s="758" t="e">
        <f>IF(VLOOKUP($A155,#REF!,4,FALSE)=D155,"有","無")</f>
        <v>#REF!</v>
      </c>
    </row>
    <row r="156" spans="1:8" x14ac:dyDescent="0.55000000000000004">
      <c r="A156" s="733" t="s">
        <v>789</v>
      </c>
      <c r="B156" s="738" t="s">
        <v>400</v>
      </c>
      <c r="C156" s="739" t="s">
        <v>753</v>
      </c>
      <c r="D156" s="739" t="s">
        <v>1248</v>
      </c>
      <c r="E156" s="758" t="e">
        <f>IF(VLOOKUP($A156,#REF!,1,FALSE)=A156,"有","無")</f>
        <v>#REF!</v>
      </c>
      <c r="F156" s="758" t="e">
        <f>IF(VLOOKUP($A156,#REF!,2,FALSE)=B156,"有","無")</f>
        <v>#REF!</v>
      </c>
      <c r="G156" s="758" t="e">
        <f>IF(VLOOKUP($A156,#REF!,3,FALSE)=C156,"有","無")</f>
        <v>#REF!</v>
      </c>
      <c r="H156" s="758" t="e">
        <f>IF(VLOOKUP($A156,#REF!,4,FALSE)=D156,"有","無")</f>
        <v>#REF!</v>
      </c>
    </row>
    <row r="157" spans="1:8" x14ac:dyDescent="0.55000000000000004">
      <c r="A157" s="733" t="s">
        <v>790</v>
      </c>
      <c r="B157" s="738" t="s">
        <v>752</v>
      </c>
      <c r="C157" s="739" t="s">
        <v>753</v>
      </c>
      <c r="D157" s="739" t="s">
        <v>1249</v>
      </c>
      <c r="E157" s="758" t="e">
        <f>IF(VLOOKUP($A157,#REF!,1,FALSE)=A157,"有","無")</f>
        <v>#REF!</v>
      </c>
      <c r="F157" s="758" t="e">
        <f>IF(VLOOKUP($A157,#REF!,2,FALSE)=B157,"有","無")</f>
        <v>#REF!</v>
      </c>
      <c r="G157" s="758" t="e">
        <f>IF(VLOOKUP($A157,#REF!,3,FALSE)=C157,"有","無")</f>
        <v>#REF!</v>
      </c>
      <c r="H157" s="758" t="e">
        <f>IF(VLOOKUP($A157,#REF!,4,FALSE)=D157,"有","無")</f>
        <v>#REF!</v>
      </c>
    </row>
    <row r="158" spans="1:8" x14ac:dyDescent="0.55000000000000004">
      <c r="A158" s="733" t="s">
        <v>791</v>
      </c>
      <c r="B158" s="738" t="s">
        <v>752</v>
      </c>
      <c r="C158" s="739" t="s">
        <v>753</v>
      </c>
      <c r="D158" s="739" t="s">
        <v>1250</v>
      </c>
      <c r="E158" s="758" t="e">
        <f>IF(VLOOKUP($A158,#REF!,1,FALSE)=A158,"有","無")</f>
        <v>#REF!</v>
      </c>
      <c r="F158" s="758" t="e">
        <f>IF(VLOOKUP($A158,#REF!,2,FALSE)=B158,"有","無")</f>
        <v>#REF!</v>
      </c>
      <c r="G158" s="758" t="e">
        <f>IF(VLOOKUP($A158,#REF!,3,FALSE)=C158,"有","無")</f>
        <v>#REF!</v>
      </c>
      <c r="H158" s="758" t="e">
        <f>IF(VLOOKUP($A158,#REF!,4,FALSE)=D158,"有","無")</f>
        <v>#REF!</v>
      </c>
    </row>
    <row r="159" spans="1:8" x14ac:dyDescent="0.55000000000000004">
      <c r="A159" s="733" t="s">
        <v>792</v>
      </c>
      <c r="B159" s="738" t="s">
        <v>752</v>
      </c>
      <c r="C159" s="739" t="s">
        <v>753</v>
      </c>
      <c r="D159" s="739" t="s">
        <v>1250</v>
      </c>
      <c r="E159" s="758" t="e">
        <f>IF(VLOOKUP($A159,#REF!,1,FALSE)=A159,"有","無")</f>
        <v>#REF!</v>
      </c>
      <c r="F159" s="758" t="e">
        <f>IF(VLOOKUP($A159,#REF!,2,FALSE)=B159,"有","無")</f>
        <v>#REF!</v>
      </c>
      <c r="G159" s="758" t="e">
        <f>IF(VLOOKUP($A159,#REF!,3,FALSE)=C159,"有","無")</f>
        <v>#REF!</v>
      </c>
      <c r="H159" s="758" t="e">
        <f>IF(VLOOKUP($A159,#REF!,4,FALSE)=D159,"有","無")</f>
        <v>#REF!</v>
      </c>
    </row>
    <row r="160" spans="1:8" x14ac:dyDescent="0.55000000000000004">
      <c r="A160" s="733" t="s">
        <v>793</v>
      </c>
      <c r="B160" s="738" t="s">
        <v>752</v>
      </c>
      <c r="C160" s="739" t="s">
        <v>753</v>
      </c>
      <c r="D160" s="739" t="s">
        <v>1250</v>
      </c>
      <c r="E160" s="758" t="e">
        <f>IF(VLOOKUP($A160,#REF!,1,FALSE)=A160,"有","無")</f>
        <v>#REF!</v>
      </c>
      <c r="F160" s="758" t="e">
        <f>IF(VLOOKUP($A160,#REF!,2,FALSE)=B160,"有","無")</f>
        <v>#REF!</v>
      </c>
      <c r="G160" s="758" t="e">
        <f>IF(VLOOKUP($A160,#REF!,3,FALSE)=C160,"有","無")</f>
        <v>#REF!</v>
      </c>
      <c r="H160" s="758" t="e">
        <f>IF(VLOOKUP($A160,#REF!,4,FALSE)=D160,"有","無")</f>
        <v>#REF!</v>
      </c>
    </row>
    <row r="161" spans="1:8" x14ac:dyDescent="0.55000000000000004">
      <c r="A161" s="733" t="s">
        <v>794</v>
      </c>
      <c r="B161" s="738" t="s">
        <v>752</v>
      </c>
      <c r="C161" s="739" t="s">
        <v>753</v>
      </c>
      <c r="D161" s="739" t="s">
        <v>1250</v>
      </c>
      <c r="E161" s="758" t="e">
        <f>IF(VLOOKUP($A161,#REF!,1,FALSE)=A161,"有","無")</f>
        <v>#REF!</v>
      </c>
      <c r="F161" s="758" t="e">
        <f>IF(VLOOKUP($A161,#REF!,2,FALSE)=B161,"有","無")</f>
        <v>#REF!</v>
      </c>
      <c r="G161" s="758" t="e">
        <f>IF(VLOOKUP($A161,#REF!,3,FALSE)=C161,"有","無")</f>
        <v>#REF!</v>
      </c>
      <c r="H161" s="758" t="e">
        <f>IF(VLOOKUP($A161,#REF!,4,FALSE)=D161,"有","無")</f>
        <v>#REF!</v>
      </c>
    </row>
    <row r="162" spans="1:8" x14ac:dyDescent="0.55000000000000004">
      <c r="A162" s="733" t="s">
        <v>795</v>
      </c>
      <c r="B162" s="738" t="s">
        <v>752</v>
      </c>
      <c r="C162" s="739" t="s">
        <v>753</v>
      </c>
      <c r="D162" s="739" t="s">
        <v>1250</v>
      </c>
      <c r="E162" s="758" t="e">
        <f>IF(VLOOKUP($A162,#REF!,1,FALSE)=A162,"有","無")</f>
        <v>#REF!</v>
      </c>
      <c r="F162" s="758" t="e">
        <f>IF(VLOOKUP($A162,#REF!,2,FALSE)=B162,"有","無")</f>
        <v>#REF!</v>
      </c>
      <c r="G162" s="758" t="e">
        <f>IF(VLOOKUP($A162,#REF!,3,FALSE)=C162,"有","無")</f>
        <v>#REF!</v>
      </c>
      <c r="H162" s="758" t="e">
        <f>IF(VLOOKUP($A162,#REF!,4,FALSE)=D162,"有","無")</f>
        <v>#REF!</v>
      </c>
    </row>
    <row r="163" spans="1:8" x14ac:dyDescent="0.55000000000000004">
      <c r="A163" s="733" t="s">
        <v>796</v>
      </c>
      <c r="B163" s="738" t="s">
        <v>752</v>
      </c>
      <c r="C163" s="739" t="s">
        <v>753</v>
      </c>
      <c r="D163" s="739" t="s">
        <v>1250</v>
      </c>
      <c r="E163" s="758" t="e">
        <f>IF(VLOOKUP($A163,#REF!,1,FALSE)=A163,"有","無")</f>
        <v>#REF!</v>
      </c>
      <c r="F163" s="758" t="e">
        <f>IF(VLOOKUP($A163,#REF!,2,FALSE)=B163,"有","無")</f>
        <v>#REF!</v>
      </c>
      <c r="G163" s="758" t="e">
        <f>IF(VLOOKUP($A163,#REF!,3,FALSE)=C163,"有","無")</f>
        <v>#REF!</v>
      </c>
      <c r="H163" s="758" t="e">
        <f>IF(VLOOKUP($A163,#REF!,4,FALSE)=D163,"有","無")</f>
        <v>#REF!</v>
      </c>
    </row>
    <row r="164" spans="1:8" x14ac:dyDescent="0.55000000000000004">
      <c r="A164" s="733" t="s">
        <v>797</v>
      </c>
      <c r="B164" s="738" t="s">
        <v>752</v>
      </c>
      <c r="C164" s="739" t="s">
        <v>753</v>
      </c>
      <c r="D164" s="739" t="s">
        <v>1250</v>
      </c>
      <c r="E164" s="758" t="e">
        <f>IF(VLOOKUP($A164,#REF!,1,FALSE)=A164,"有","無")</f>
        <v>#REF!</v>
      </c>
      <c r="F164" s="758" t="e">
        <f>IF(VLOOKUP($A164,#REF!,2,FALSE)=B164,"有","無")</f>
        <v>#REF!</v>
      </c>
      <c r="G164" s="758" t="e">
        <f>IF(VLOOKUP($A164,#REF!,3,FALSE)=C164,"有","無")</f>
        <v>#REF!</v>
      </c>
      <c r="H164" s="758" t="e">
        <f>IF(VLOOKUP($A164,#REF!,4,FALSE)=D164,"有","無")</f>
        <v>#REF!</v>
      </c>
    </row>
    <row r="165" spans="1:8" x14ac:dyDescent="0.55000000000000004">
      <c r="A165" s="733" t="s">
        <v>798</v>
      </c>
      <c r="B165" s="738" t="s">
        <v>752</v>
      </c>
      <c r="C165" s="739" t="s">
        <v>753</v>
      </c>
      <c r="D165" s="739" t="s">
        <v>1250</v>
      </c>
      <c r="E165" s="758" t="e">
        <f>IF(VLOOKUP($A165,#REF!,1,FALSE)=A165,"有","無")</f>
        <v>#REF!</v>
      </c>
      <c r="F165" s="758" t="e">
        <f>IF(VLOOKUP($A165,#REF!,2,FALSE)=B165,"有","無")</f>
        <v>#REF!</v>
      </c>
      <c r="G165" s="758" t="e">
        <f>IF(VLOOKUP($A165,#REF!,3,FALSE)=C165,"有","無")</f>
        <v>#REF!</v>
      </c>
      <c r="H165" s="758" t="e">
        <f>IF(VLOOKUP($A165,#REF!,4,FALSE)=D165,"有","無")</f>
        <v>#REF!</v>
      </c>
    </row>
    <row r="166" spans="1:8" x14ac:dyDescent="0.55000000000000004">
      <c r="A166" s="733" t="s">
        <v>799</v>
      </c>
      <c r="B166" s="738" t="s">
        <v>752</v>
      </c>
      <c r="C166" s="739" t="s">
        <v>753</v>
      </c>
      <c r="D166" s="739" t="s">
        <v>1250</v>
      </c>
      <c r="E166" s="758" t="e">
        <f>IF(VLOOKUP($A166,#REF!,1,FALSE)=A166,"有","無")</f>
        <v>#REF!</v>
      </c>
      <c r="F166" s="758" t="e">
        <f>IF(VLOOKUP($A166,#REF!,2,FALSE)=B166,"有","無")</f>
        <v>#REF!</v>
      </c>
      <c r="G166" s="758" t="e">
        <f>IF(VLOOKUP($A166,#REF!,3,FALSE)=C166,"有","無")</f>
        <v>#REF!</v>
      </c>
      <c r="H166" s="758" t="e">
        <f>IF(VLOOKUP($A166,#REF!,4,FALSE)=D166,"有","無")</f>
        <v>#REF!</v>
      </c>
    </row>
    <row r="167" spans="1:8" x14ac:dyDescent="0.55000000000000004">
      <c r="A167" s="733" t="s">
        <v>800</v>
      </c>
      <c r="B167" s="738" t="s">
        <v>752</v>
      </c>
      <c r="C167" s="739" t="s">
        <v>753</v>
      </c>
      <c r="D167" s="739" t="s">
        <v>1250</v>
      </c>
      <c r="E167" s="758" t="e">
        <f>IF(VLOOKUP($A167,#REF!,1,FALSE)=A167,"有","無")</f>
        <v>#REF!</v>
      </c>
      <c r="F167" s="758" t="e">
        <f>IF(VLOOKUP($A167,#REF!,2,FALSE)=B167,"有","無")</f>
        <v>#REF!</v>
      </c>
      <c r="G167" s="758" t="e">
        <f>IF(VLOOKUP($A167,#REF!,3,FALSE)=C167,"有","無")</f>
        <v>#REF!</v>
      </c>
      <c r="H167" s="758" t="e">
        <f>IF(VLOOKUP($A167,#REF!,4,FALSE)=D167,"有","無")</f>
        <v>#REF!</v>
      </c>
    </row>
    <row r="168" spans="1:8" x14ac:dyDescent="0.55000000000000004">
      <c r="A168" s="733" t="s">
        <v>801</v>
      </c>
      <c r="B168" s="738" t="s">
        <v>752</v>
      </c>
      <c r="C168" s="739" t="s">
        <v>753</v>
      </c>
      <c r="D168" s="739" t="s">
        <v>1250</v>
      </c>
      <c r="E168" s="758" t="e">
        <f>IF(VLOOKUP($A168,#REF!,1,FALSE)=A168,"有","無")</f>
        <v>#REF!</v>
      </c>
      <c r="F168" s="758" t="e">
        <f>IF(VLOOKUP($A168,#REF!,2,FALSE)=B168,"有","無")</f>
        <v>#REF!</v>
      </c>
      <c r="G168" s="758" t="e">
        <f>IF(VLOOKUP($A168,#REF!,3,FALSE)=C168,"有","無")</f>
        <v>#REF!</v>
      </c>
      <c r="H168" s="758" t="e">
        <f>IF(VLOOKUP($A168,#REF!,4,FALSE)=D168,"有","無")</f>
        <v>#REF!</v>
      </c>
    </row>
    <row r="169" spans="1:8" x14ac:dyDescent="0.55000000000000004">
      <c r="A169" s="733" t="s">
        <v>802</v>
      </c>
      <c r="B169" s="738" t="s">
        <v>752</v>
      </c>
      <c r="C169" s="739" t="s">
        <v>753</v>
      </c>
      <c r="D169" s="739" t="s">
        <v>1250</v>
      </c>
      <c r="E169" s="758" t="e">
        <f>IF(VLOOKUP($A169,#REF!,1,FALSE)=A169,"有","無")</f>
        <v>#REF!</v>
      </c>
      <c r="F169" s="758" t="e">
        <f>IF(VLOOKUP($A169,#REF!,2,FALSE)=B169,"有","無")</f>
        <v>#REF!</v>
      </c>
      <c r="G169" s="758" t="e">
        <f>IF(VLOOKUP($A169,#REF!,3,FALSE)=C169,"有","無")</f>
        <v>#REF!</v>
      </c>
      <c r="H169" s="758" t="e">
        <f>IF(VLOOKUP($A169,#REF!,4,FALSE)=D169,"有","無")</f>
        <v>#REF!</v>
      </c>
    </row>
    <row r="170" spans="1:8" x14ac:dyDescent="0.55000000000000004">
      <c r="A170" s="733" t="s">
        <v>803</v>
      </c>
      <c r="B170" s="738" t="s">
        <v>752</v>
      </c>
      <c r="C170" s="739" t="s">
        <v>753</v>
      </c>
      <c r="D170" s="739" t="s">
        <v>1250</v>
      </c>
      <c r="E170" s="758" t="e">
        <f>IF(VLOOKUP($A170,#REF!,1,FALSE)=A170,"有","無")</f>
        <v>#REF!</v>
      </c>
      <c r="F170" s="758" t="e">
        <f>IF(VLOOKUP($A170,#REF!,2,FALSE)=B170,"有","無")</f>
        <v>#REF!</v>
      </c>
      <c r="G170" s="758" t="e">
        <f>IF(VLOOKUP($A170,#REF!,3,FALSE)=C170,"有","無")</f>
        <v>#REF!</v>
      </c>
      <c r="H170" s="758" t="e">
        <f>IF(VLOOKUP($A170,#REF!,4,FALSE)=D170,"有","無")</f>
        <v>#REF!</v>
      </c>
    </row>
    <row r="171" spans="1:8" x14ac:dyDescent="0.55000000000000004">
      <c r="A171" s="733" t="s">
        <v>804</v>
      </c>
      <c r="B171" s="738" t="s">
        <v>752</v>
      </c>
      <c r="C171" s="739" t="s">
        <v>753</v>
      </c>
      <c r="D171" s="739" t="s">
        <v>1250</v>
      </c>
      <c r="E171" s="758" t="e">
        <f>IF(VLOOKUP($A171,#REF!,1,FALSE)=A171,"有","無")</f>
        <v>#REF!</v>
      </c>
      <c r="F171" s="758" t="e">
        <f>IF(VLOOKUP($A171,#REF!,2,FALSE)=B171,"有","無")</f>
        <v>#REF!</v>
      </c>
      <c r="G171" s="758" t="e">
        <f>IF(VLOOKUP($A171,#REF!,3,FALSE)=C171,"有","無")</f>
        <v>#REF!</v>
      </c>
      <c r="H171" s="758" t="e">
        <f>IF(VLOOKUP($A171,#REF!,4,FALSE)=D171,"有","無")</f>
        <v>#REF!</v>
      </c>
    </row>
    <row r="172" spans="1:8" x14ac:dyDescent="0.55000000000000004">
      <c r="A172" s="733" t="s">
        <v>805</v>
      </c>
      <c r="B172" s="738" t="s">
        <v>752</v>
      </c>
      <c r="C172" s="739" t="s">
        <v>753</v>
      </c>
      <c r="D172" s="739" t="s">
        <v>1250</v>
      </c>
      <c r="E172" s="758" t="e">
        <f>IF(VLOOKUP($A172,#REF!,1,FALSE)=A172,"有","無")</f>
        <v>#REF!</v>
      </c>
      <c r="F172" s="758" t="e">
        <f>IF(VLOOKUP($A172,#REF!,2,FALSE)=B172,"有","無")</f>
        <v>#REF!</v>
      </c>
      <c r="G172" s="758" t="e">
        <f>IF(VLOOKUP($A172,#REF!,3,FALSE)=C172,"有","無")</f>
        <v>#REF!</v>
      </c>
      <c r="H172" s="758" t="e">
        <f>IF(VLOOKUP($A172,#REF!,4,FALSE)=D172,"有","無")</f>
        <v>#REF!</v>
      </c>
    </row>
    <row r="173" spans="1:8" x14ac:dyDescent="0.55000000000000004">
      <c r="A173" s="733" t="s">
        <v>806</v>
      </c>
      <c r="B173" s="738" t="s">
        <v>752</v>
      </c>
      <c r="C173" s="739" t="s">
        <v>753</v>
      </c>
      <c r="D173" s="739" t="s">
        <v>1250</v>
      </c>
      <c r="E173" s="758" t="e">
        <f>IF(VLOOKUP($A173,#REF!,1,FALSE)=A173,"有","無")</f>
        <v>#REF!</v>
      </c>
      <c r="F173" s="758" t="e">
        <f>IF(VLOOKUP($A173,#REF!,2,FALSE)=B173,"有","無")</f>
        <v>#REF!</v>
      </c>
      <c r="G173" s="758" t="e">
        <f>IF(VLOOKUP($A173,#REF!,3,FALSE)=C173,"有","無")</f>
        <v>#REF!</v>
      </c>
      <c r="H173" s="758" t="e">
        <f>IF(VLOOKUP($A173,#REF!,4,FALSE)=D173,"有","無")</f>
        <v>#REF!</v>
      </c>
    </row>
    <row r="174" spans="1:8" x14ac:dyDescent="0.55000000000000004">
      <c r="A174" s="733" t="s">
        <v>807</v>
      </c>
      <c r="B174" s="738" t="s">
        <v>752</v>
      </c>
      <c r="C174" s="739" t="s">
        <v>753</v>
      </c>
      <c r="D174" s="739" t="s">
        <v>1250</v>
      </c>
      <c r="E174" s="758" t="e">
        <f>IF(VLOOKUP($A174,#REF!,1,FALSE)=A174,"有","無")</f>
        <v>#REF!</v>
      </c>
      <c r="F174" s="758" t="e">
        <f>IF(VLOOKUP($A174,#REF!,2,FALSE)=B174,"有","無")</f>
        <v>#REF!</v>
      </c>
      <c r="G174" s="758" t="e">
        <f>IF(VLOOKUP($A174,#REF!,3,FALSE)=C174,"有","無")</f>
        <v>#REF!</v>
      </c>
      <c r="H174" s="758" t="e">
        <f>IF(VLOOKUP($A174,#REF!,4,FALSE)=D174,"有","無")</f>
        <v>#REF!</v>
      </c>
    </row>
    <row r="175" spans="1:8" x14ac:dyDescent="0.55000000000000004">
      <c r="A175" s="733" t="s">
        <v>808</v>
      </c>
      <c r="B175" s="738" t="s">
        <v>752</v>
      </c>
      <c r="C175" s="739" t="s">
        <v>753</v>
      </c>
      <c r="D175" s="739" t="s">
        <v>1251</v>
      </c>
      <c r="E175" s="758" t="e">
        <f>IF(VLOOKUP($A175,#REF!,1,FALSE)=A175,"有","無")</f>
        <v>#REF!</v>
      </c>
      <c r="F175" s="758" t="e">
        <f>IF(VLOOKUP($A175,#REF!,2,FALSE)=B175,"有","無")</f>
        <v>#REF!</v>
      </c>
      <c r="G175" s="758" t="e">
        <f>IF(VLOOKUP($A175,#REF!,3,FALSE)=C175,"有","無")</f>
        <v>#REF!</v>
      </c>
      <c r="H175" s="758" t="e">
        <f>IF(VLOOKUP($A175,#REF!,4,FALSE)=D175,"有","無")</f>
        <v>#REF!</v>
      </c>
    </row>
    <row r="176" spans="1:8" x14ac:dyDescent="0.55000000000000004">
      <c r="A176" s="733" t="s">
        <v>809</v>
      </c>
      <c r="B176" s="738" t="s">
        <v>752</v>
      </c>
      <c r="C176" s="739" t="s">
        <v>753</v>
      </c>
      <c r="D176" s="739" t="s">
        <v>1252</v>
      </c>
      <c r="E176" s="758" t="e">
        <f>IF(VLOOKUP($A176,#REF!,1,FALSE)=A176,"有","無")</f>
        <v>#REF!</v>
      </c>
      <c r="F176" s="758" t="e">
        <f>IF(VLOOKUP($A176,#REF!,2,FALSE)=B176,"有","無")</f>
        <v>#REF!</v>
      </c>
      <c r="G176" s="758" t="e">
        <f>IF(VLOOKUP($A176,#REF!,3,FALSE)=C176,"有","無")</f>
        <v>#REF!</v>
      </c>
      <c r="H176" s="758" t="e">
        <f>IF(VLOOKUP($A176,#REF!,4,FALSE)=D176,"有","無")</f>
        <v>#REF!</v>
      </c>
    </row>
    <row r="177" spans="1:8" x14ac:dyDescent="0.55000000000000004">
      <c r="A177" s="733" t="s">
        <v>810</v>
      </c>
      <c r="B177" s="738" t="s">
        <v>400</v>
      </c>
      <c r="C177" s="739" t="s">
        <v>753</v>
      </c>
      <c r="D177" s="739" t="s">
        <v>1253</v>
      </c>
      <c r="E177" s="758" t="e">
        <f>IF(VLOOKUP($A177,#REF!,1,FALSE)=A177,"有","無")</f>
        <v>#REF!</v>
      </c>
      <c r="F177" s="758" t="e">
        <f>IF(VLOOKUP($A177,#REF!,2,FALSE)=B177,"有","無")</f>
        <v>#REF!</v>
      </c>
      <c r="G177" s="758" t="e">
        <f>IF(VLOOKUP($A177,#REF!,3,FALSE)=C177,"有","無")</f>
        <v>#REF!</v>
      </c>
      <c r="H177" s="758" t="e">
        <f>IF(VLOOKUP($A177,#REF!,4,FALSE)=D177,"有","無")</f>
        <v>#REF!</v>
      </c>
    </row>
    <row r="178" spans="1:8" x14ac:dyDescent="0.55000000000000004">
      <c r="A178" s="733" t="s">
        <v>401</v>
      </c>
      <c r="B178" s="736" t="s">
        <v>811</v>
      </c>
      <c r="C178" s="737" t="s">
        <v>812</v>
      </c>
      <c r="D178" s="737"/>
      <c r="E178" s="758" t="e">
        <f>IF(VLOOKUP($A178,#REF!,1,FALSE)=A178,"有","無")</f>
        <v>#REF!</v>
      </c>
      <c r="F178" s="758" t="e">
        <f>IF(VLOOKUP($A178,#REF!,2,FALSE)=B178,"有","無")</f>
        <v>#REF!</v>
      </c>
      <c r="G178" s="758" t="e">
        <f>IF(VLOOKUP($A178,#REF!,3,FALSE)=C178,"有","無")</f>
        <v>#REF!</v>
      </c>
      <c r="H178" s="758" t="e">
        <f>IF(VLOOKUP($A178,#REF!,4,FALSE)=D178,"有","無")</f>
        <v>#REF!</v>
      </c>
    </row>
    <row r="179" spans="1:8" x14ac:dyDescent="0.55000000000000004">
      <c r="A179" s="733" t="s">
        <v>402</v>
      </c>
      <c r="B179" s="734" t="s">
        <v>403</v>
      </c>
      <c r="C179" s="735" t="s">
        <v>404</v>
      </c>
      <c r="D179" s="744"/>
      <c r="E179" s="758" t="e">
        <f>IF(VLOOKUP($A179,#REF!,1,FALSE)=A179,"有","無")</f>
        <v>#REF!</v>
      </c>
      <c r="F179" s="758" t="e">
        <f>IF(VLOOKUP($A179,#REF!,2,FALSE)=B179,"有","無")</f>
        <v>#REF!</v>
      </c>
      <c r="G179" s="758" t="e">
        <f>IF(VLOOKUP($A179,#REF!,3,FALSE)=C179,"有","無")</f>
        <v>#REF!</v>
      </c>
      <c r="H179" s="758" t="e">
        <f>IF(VLOOKUP($A179,#REF!,4,FALSE)=D179,"有","無")</f>
        <v>#REF!</v>
      </c>
    </row>
    <row r="180" spans="1:8" x14ac:dyDescent="0.55000000000000004">
      <c r="A180" s="733" t="s">
        <v>405</v>
      </c>
      <c r="B180" s="736" t="s">
        <v>406</v>
      </c>
      <c r="C180" s="737" t="s">
        <v>407</v>
      </c>
      <c r="D180" s="737" t="s">
        <v>408</v>
      </c>
      <c r="E180" s="758" t="e">
        <f>IF(VLOOKUP($A180,#REF!,1,FALSE)=A180,"有","無")</f>
        <v>#REF!</v>
      </c>
      <c r="F180" s="758" t="e">
        <f>IF(VLOOKUP($A180,#REF!,2,FALSE)=B180,"有","無")</f>
        <v>#REF!</v>
      </c>
      <c r="G180" s="758" t="e">
        <f>IF(VLOOKUP($A180,#REF!,3,FALSE)=C180,"有","無")</f>
        <v>#REF!</v>
      </c>
      <c r="H180" s="758" t="e">
        <f>IF(VLOOKUP($A180,#REF!,4,FALSE)=D180,"有","無")</f>
        <v>#REF!</v>
      </c>
    </row>
    <row r="181" spans="1:8" x14ac:dyDescent="0.55000000000000004">
      <c r="A181" s="733" t="s">
        <v>409</v>
      </c>
      <c r="B181" s="736" t="s">
        <v>406</v>
      </c>
      <c r="C181" s="737" t="s">
        <v>407</v>
      </c>
      <c r="D181" s="737" t="s">
        <v>410</v>
      </c>
      <c r="E181" s="758" t="e">
        <f>IF(VLOOKUP($A181,#REF!,1,FALSE)=A181,"有","無")</f>
        <v>#REF!</v>
      </c>
      <c r="F181" s="758" t="e">
        <f>IF(VLOOKUP($A181,#REF!,2,FALSE)=B181,"有","無")</f>
        <v>#REF!</v>
      </c>
      <c r="G181" s="758" t="e">
        <f>IF(VLOOKUP($A181,#REF!,3,FALSE)=C181,"有","無")</f>
        <v>#REF!</v>
      </c>
      <c r="H181" s="758" t="e">
        <f>IF(VLOOKUP($A181,#REF!,4,FALSE)=D181,"有","無")</f>
        <v>#REF!</v>
      </c>
    </row>
    <row r="182" spans="1:8" x14ac:dyDescent="0.55000000000000004">
      <c r="A182" s="733" t="s">
        <v>411</v>
      </c>
      <c r="B182" s="736" t="s">
        <v>406</v>
      </c>
      <c r="C182" s="737" t="s">
        <v>407</v>
      </c>
      <c r="D182" s="737" t="s">
        <v>412</v>
      </c>
      <c r="E182" s="758" t="e">
        <f>IF(VLOOKUP($A182,#REF!,1,FALSE)=A182,"有","無")</f>
        <v>#REF!</v>
      </c>
      <c r="F182" s="758" t="e">
        <f>IF(VLOOKUP($A182,#REF!,2,FALSE)=B182,"有","無")</f>
        <v>#REF!</v>
      </c>
      <c r="G182" s="758" t="e">
        <f>IF(VLOOKUP($A182,#REF!,3,FALSE)=C182,"有","無")</f>
        <v>#REF!</v>
      </c>
      <c r="H182" s="758" t="e">
        <f>IF(VLOOKUP($A182,#REF!,4,FALSE)=D182,"有","無")</f>
        <v>#REF!</v>
      </c>
    </row>
    <row r="183" spans="1:8" x14ac:dyDescent="0.55000000000000004">
      <c r="A183" s="733" t="s">
        <v>413</v>
      </c>
      <c r="B183" s="736" t="s">
        <v>406</v>
      </c>
      <c r="C183" s="737" t="s">
        <v>407</v>
      </c>
      <c r="D183" s="737" t="s">
        <v>1254</v>
      </c>
      <c r="E183" s="758" t="e">
        <f>IF(VLOOKUP($A183,#REF!,1,FALSE)=A183,"有","無")</f>
        <v>#REF!</v>
      </c>
      <c r="F183" s="758" t="e">
        <f>IF(VLOOKUP($A183,#REF!,2,FALSE)=B183,"有","無")</f>
        <v>#REF!</v>
      </c>
      <c r="G183" s="758" t="e">
        <f>IF(VLOOKUP($A183,#REF!,3,FALSE)=C183,"有","無")</f>
        <v>#REF!</v>
      </c>
      <c r="H183" s="758" t="e">
        <f>IF(VLOOKUP($A183,#REF!,4,FALSE)=D183,"有","無")</f>
        <v>#REF!</v>
      </c>
    </row>
    <row r="184" spans="1:8" x14ac:dyDescent="0.55000000000000004">
      <c r="A184" s="733" t="s">
        <v>414</v>
      </c>
      <c r="B184" s="736" t="s">
        <v>406</v>
      </c>
      <c r="C184" s="737" t="s">
        <v>407</v>
      </c>
      <c r="D184" s="737" t="s">
        <v>1255</v>
      </c>
      <c r="E184" s="758" t="e">
        <f>IF(VLOOKUP($A184,#REF!,1,FALSE)=A184,"有","無")</f>
        <v>#REF!</v>
      </c>
      <c r="F184" s="758" t="e">
        <f>IF(VLOOKUP($A184,#REF!,2,FALSE)=B184,"有","無")</f>
        <v>#REF!</v>
      </c>
      <c r="G184" s="758" t="e">
        <f>IF(VLOOKUP($A184,#REF!,3,FALSE)=C184,"有","無")</f>
        <v>#REF!</v>
      </c>
      <c r="H184" s="758" t="e">
        <f>IF(VLOOKUP($A184,#REF!,4,FALSE)=D184,"有","無")</f>
        <v>#REF!</v>
      </c>
    </row>
    <row r="185" spans="1:8" x14ac:dyDescent="0.55000000000000004">
      <c r="A185" s="733" t="s">
        <v>416</v>
      </c>
      <c r="B185" s="736" t="s">
        <v>406</v>
      </c>
      <c r="C185" s="737" t="s">
        <v>407</v>
      </c>
      <c r="D185" s="737" t="s">
        <v>1256</v>
      </c>
      <c r="E185" s="758" t="e">
        <f>IF(VLOOKUP($A185,#REF!,1,FALSE)=A185,"有","無")</f>
        <v>#REF!</v>
      </c>
      <c r="F185" s="758" t="e">
        <f>IF(VLOOKUP($A185,#REF!,2,FALSE)=B185,"有","無")</f>
        <v>#REF!</v>
      </c>
      <c r="G185" s="758" t="e">
        <f>IF(VLOOKUP($A185,#REF!,3,FALSE)=C185,"有","無")</f>
        <v>#REF!</v>
      </c>
      <c r="H185" s="758" t="e">
        <f>IF(VLOOKUP($A185,#REF!,4,FALSE)=D185,"有","無")</f>
        <v>#REF!</v>
      </c>
    </row>
    <row r="186" spans="1:8" x14ac:dyDescent="0.55000000000000004">
      <c r="A186" s="733" t="s">
        <v>418</v>
      </c>
      <c r="B186" s="736" t="s">
        <v>406</v>
      </c>
      <c r="C186" s="737" t="s">
        <v>407</v>
      </c>
      <c r="D186" s="737" t="s">
        <v>1257</v>
      </c>
      <c r="E186" s="758" t="e">
        <f>IF(VLOOKUP($A186,#REF!,1,FALSE)=A186,"有","無")</f>
        <v>#REF!</v>
      </c>
      <c r="F186" s="758" t="e">
        <f>IF(VLOOKUP($A186,#REF!,2,FALSE)=B186,"有","無")</f>
        <v>#REF!</v>
      </c>
      <c r="G186" s="758" t="e">
        <f>IF(VLOOKUP($A186,#REF!,3,FALSE)=C186,"有","無")</f>
        <v>#REF!</v>
      </c>
      <c r="H186" s="758" t="e">
        <f>IF(VLOOKUP($A186,#REF!,4,FALSE)=D186,"有","無")</f>
        <v>#REF!</v>
      </c>
    </row>
    <row r="187" spans="1:8" x14ac:dyDescent="0.55000000000000004">
      <c r="A187" s="733" t="s">
        <v>813</v>
      </c>
      <c r="B187" s="736" t="s">
        <v>406</v>
      </c>
      <c r="C187" s="737" t="s">
        <v>407</v>
      </c>
      <c r="D187" s="737" t="s">
        <v>415</v>
      </c>
      <c r="E187" s="758" t="e">
        <f>IF(VLOOKUP($A187,#REF!,1,FALSE)=A187,"有","無")</f>
        <v>#REF!</v>
      </c>
      <c r="F187" s="758" t="e">
        <f>IF(VLOOKUP($A187,#REF!,2,FALSE)=B187,"有","無")</f>
        <v>#REF!</v>
      </c>
      <c r="G187" s="758" t="e">
        <f>IF(VLOOKUP($A187,#REF!,3,FALSE)=C187,"有","無")</f>
        <v>#REF!</v>
      </c>
      <c r="H187" s="758" t="e">
        <f>IF(VLOOKUP($A187,#REF!,4,FALSE)=D187,"有","無")</f>
        <v>#REF!</v>
      </c>
    </row>
    <row r="188" spans="1:8" x14ac:dyDescent="0.55000000000000004">
      <c r="A188" s="733" t="s">
        <v>814</v>
      </c>
      <c r="B188" s="736" t="s">
        <v>406</v>
      </c>
      <c r="C188" s="737" t="s">
        <v>407</v>
      </c>
      <c r="D188" s="737" t="s">
        <v>417</v>
      </c>
      <c r="E188" s="758" t="e">
        <f>IF(VLOOKUP($A188,#REF!,1,FALSE)=A188,"有","無")</f>
        <v>#REF!</v>
      </c>
      <c r="F188" s="758" t="e">
        <f>IF(VLOOKUP($A188,#REF!,2,FALSE)=B188,"有","無")</f>
        <v>#REF!</v>
      </c>
      <c r="G188" s="758" t="e">
        <f>IF(VLOOKUP($A188,#REF!,3,FALSE)=C188,"有","無")</f>
        <v>#REF!</v>
      </c>
      <c r="H188" s="758" t="e">
        <f>IF(VLOOKUP($A188,#REF!,4,FALSE)=D188,"有","無")</f>
        <v>#REF!</v>
      </c>
    </row>
    <row r="189" spans="1:8" x14ac:dyDescent="0.55000000000000004">
      <c r="A189" s="733" t="s">
        <v>815</v>
      </c>
      <c r="B189" s="736" t="s">
        <v>406</v>
      </c>
      <c r="C189" s="737" t="s">
        <v>407</v>
      </c>
      <c r="D189" s="737" t="s">
        <v>419</v>
      </c>
      <c r="E189" s="758" t="e">
        <f>IF(VLOOKUP($A189,#REF!,1,FALSE)=A189,"有","無")</f>
        <v>#REF!</v>
      </c>
      <c r="F189" s="758" t="e">
        <f>IF(VLOOKUP($A189,#REF!,2,FALSE)=B189,"有","無")</f>
        <v>#REF!</v>
      </c>
      <c r="G189" s="758" t="e">
        <f>IF(VLOOKUP($A189,#REF!,3,FALSE)=C189,"有","無")</f>
        <v>#REF!</v>
      </c>
      <c r="H189" s="758" t="e">
        <f>IF(VLOOKUP($A189,#REF!,4,FALSE)=D189,"有","無")</f>
        <v>#REF!</v>
      </c>
    </row>
    <row r="190" spans="1:8" x14ac:dyDescent="0.55000000000000004">
      <c r="A190" s="733" t="s">
        <v>420</v>
      </c>
      <c r="B190" s="736" t="s">
        <v>816</v>
      </c>
      <c r="C190" s="737" t="s">
        <v>664</v>
      </c>
      <c r="D190" s="737" t="s">
        <v>1258</v>
      </c>
      <c r="E190" s="758" t="e">
        <f>IF(VLOOKUP($A190,#REF!,1,FALSE)=A190,"有","無")</f>
        <v>#REF!</v>
      </c>
      <c r="F190" s="758" t="e">
        <f>IF(VLOOKUP($A190,#REF!,2,FALSE)=B190,"有","無")</f>
        <v>#REF!</v>
      </c>
      <c r="G190" s="758" t="e">
        <f>IF(VLOOKUP($A190,#REF!,3,FALSE)=C190,"有","無")</f>
        <v>#REF!</v>
      </c>
      <c r="H190" s="758" t="e">
        <f>IF(VLOOKUP($A190,#REF!,4,FALSE)=D190,"有","無")</f>
        <v>#REF!</v>
      </c>
    </row>
    <row r="191" spans="1:8" x14ac:dyDescent="0.55000000000000004">
      <c r="A191" s="733" t="s">
        <v>817</v>
      </c>
      <c r="B191" s="736" t="s">
        <v>816</v>
      </c>
      <c r="C191" s="737" t="s">
        <v>664</v>
      </c>
      <c r="D191" s="737" t="s">
        <v>1259</v>
      </c>
      <c r="E191" s="758" t="e">
        <f>IF(VLOOKUP($A191,#REF!,1,FALSE)=A191,"有","無")</f>
        <v>#REF!</v>
      </c>
      <c r="F191" s="758" t="e">
        <f>IF(VLOOKUP($A191,#REF!,2,FALSE)=B191,"有","無")</f>
        <v>#REF!</v>
      </c>
      <c r="G191" s="758" t="e">
        <f>IF(VLOOKUP($A191,#REF!,3,FALSE)=C191,"有","無")</f>
        <v>#REF!</v>
      </c>
      <c r="H191" s="758" t="e">
        <f>IF(VLOOKUP($A191,#REF!,4,FALSE)=D191,"有","無")</f>
        <v>#REF!</v>
      </c>
    </row>
    <row r="192" spans="1:8" x14ac:dyDescent="0.55000000000000004">
      <c r="A192" s="733" t="s">
        <v>421</v>
      </c>
      <c r="B192" s="743" t="s">
        <v>818</v>
      </c>
      <c r="C192" s="92" t="s">
        <v>819</v>
      </c>
      <c r="D192" s="92" t="s">
        <v>1260</v>
      </c>
      <c r="E192" s="758" t="e">
        <f>IF(VLOOKUP($A192,#REF!,1,FALSE)=A192,"有","無")</f>
        <v>#REF!</v>
      </c>
      <c r="F192" s="758" t="e">
        <f>IF(VLOOKUP($A192,#REF!,2,FALSE)=B192,"有","無")</f>
        <v>#REF!</v>
      </c>
      <c r="G192" s="758" t="e">
        <f>IF(VLOOKUP($A192,#REF!,3,FALSE)=C192,"有","無")</f>
        <v>#REF!</v>
      </c>
      <c r="H192" s="758" t="e">
        <f>IF(VLOOKUP($A192,#REF!,4,FALSE)=D192,"有","無")</f>
        <v>#REF!</v>
      </c>
    </row>
    <row r="193" spans="1:8" x14ac:dyDescent="0.55000000000000004">
      <c r="A193" s="733" t="s">
        <v>820</v>
      </c>
      <c r="B193" s="743" t="s">
        <v>818</v>
      </c>
      <c r="C193" s="92" t="s">
        <v>819</v>
      </c>
      <c r="D193" s="92" t="s">
        <v>1260</v>
      </c>
      <c r="E193" s="758" t="e">
        <f>IF(VLOOKUP($A193,#REF!,1,FALSE)=A193,"有","無")</f>
        <v>#REF!</v>
      </c>
      <c r="F193" s="758" t="e">
        <f>IF(VLOOKUP($A193,#REF!,2,FALSE)=B193,"有","無")</f>
        <v>#REF!</v>
      </c>
      <c r="G193" s="758" t="e">
        <f>IF(VLOOKUP($A193,#REF!,3,FALSE)=C193,"有","無")</f>
        <v>#REF!</v>
      </c>
      <c r="H193" s="758" t="e">
        <f>IF(VLOOKUP($A193,#REF!,4,FALSE)=D193,"有","無")</f>
        <v>#REF!</v>
      </c>
    </row>
    <row r="194" spans="1:8" x14ac:dyDescent="0.55000000000000004">
      <c r="A194" s="733" t="s">
        <v>821</v>
      </c>
      <c r="B194" s="743" t="s">
        <v>818</v>
      </c>
      <c r="C194" s="92" t="s">
        <v>822</v>
      </c>
      <c r="D194" s="92" t="s">
        <v>1261</v>
      </c>
      <c r="E194" s="758" t="e">
        <f>IF(VLOOKUP($A194,#REF!,1,FALSE)=A194,"有","無")</f>
        <v>#REF!</v>
      </c>
      <c r="F194" s="758" t="e">
        <f>IF(VLOOKUP($A194,#REF!,2,FALSE)=B194,"有","無")</f>
        <v>#REF!</v>
      </c>
      <c r="G194" s="758" t="e">
        <f>IF(VLOOKUP($A194,#REF!,3,FALSE)=C194,"有","無")</f>
        <v>#REF!</v>
      </c>
      <c r="H194" s="758" t="e">
        <f>IF(VLOOKUP($A194,#REF!,4,FALSE)=D194,"有","無")</f>
        <v>#REF!</v>
      </c>
    </row>
    <row r="195" spans="1:8" x14ac:dyDescent="0.55000000000000004">
      <c r="A195" s="733" t="s">
        <v>823</v>
      </c>
      <c r="B195" s="743" t="s">
        <v>818</v>
      </c>
      <c r="C195" s="92" t="s">
        <v>819</v>
      </c>
      <c r="D195" s="92" t="s">
        <v>1262</v>
      </c>
      <c r="E195" s="758" t="e">
        <f>IF(VLOOKUP($A195,#REF!,1,FALSE)=A195,"有","無")</f>
        <v>#REF!</v>
      </c>
      <c r="F195" s="758" t="e">
        <f>IF(VLOOKUP($A195,#REF!,2,FALSE)=B195,"有","無")</f>
        <v>#REF!</v>
      </c>
      <c r="G195" s="758" t="e">
        <f>IF(VLOOKUP($A195,#REF!,3,FALSE)=C195,"有","無")</f>
        <v>#REF!</v>
      </c>
      <c r="H195" s="758" t="e">
        <f>IF(VLOOKUP($A195,#REF!,4,FALSE)=D195,"有","無")</f>
        <v>#REF!</v>
      </c>
    </row>
    <row r="196" spans="1:8" ht="25" x14ac:dyDescent="0.55000000000000004">
      <c r="A196" s="733" t="s">
        <v>824</v>
      </c>
      <c r="B196" s="743" t="s">
        <v>818</v>
      </c>
      <c r="C196" s="92" t="s">
        <v>819</v>
      </c>
      <c r="D196" s="92" t="s">
        <v>1263</v>
      </c>
      <c r="E196" s="758" t="e">
        <f>IF(VLOOKUP($A196,#REF!,1,FALSE)=A196,"有","無")</f>
        <v>#REF!</v>
      </c>
      <c r="F196" s="758" t="e">
        <f>IF(VLOOKUP($A196,#REF!,2,FALSE)=B196,"有","無")</f>
        <v>#REF!</v>
      </c>
      <c r="G196" s="758" t="e">
        <f>IF(VLOOKUP($A196,#REF!,3,FALSE)=C196,"有","無")</f>
        <v>#REF!</v>
      </c>
      <c r="H196" s="758" t="e">
        <f>IF(VLOOKUP($A196,#REF!,4,FALSE)=D196,"有","無")</f>
        <v>#REF!</v>
      </c>
    </row>
    <row r="197" spans="1:8" x14ac:dyDescent="0.55000000000000004">
      <c r="A197" s="745" t="s">
        <v>1455</v>
      </c>
      <c r="B197" s="743" t="s">
        <v>818</v>
      </c>
      <c r="C197" s="92" t="s">
        <v>825</v>
      </c>
      <c r="D197" s="92" t="s">
        <v>1264</v>
      </c>
      <c r="E197" s="758" t="e">
        <f>IF(VLOOKUP($A197,#REF!,1,FALSE)=A197,"有","無")</f>
        <v>#REF!</v>
      </c>
      <c r="F197" s="758" t="e">
        <f>IF(VLOOKUP($A197,#REF!,2,FALSE)=B197,"有","無")</f>
        <v>#REF!</v>
      </c>
      <c r="G197" s="758" t="e">
        <f>IF(VLOOKUP($A197,#REF!,3,FALSE)=C197,"有","無")</f>
        <v>#REF!</v>
      </c>
      <c r="H197" s="758" t="e">
        <f>IF(VLOOKUP($A197,#REF!,4,FALSE)=D197,"有","無")</f>
        <v>#REF!</v>
      </c>
    </row>
    <row r="198" spans="1:8" x14ac:dyDescent="0.55000000000000004">
      <c r="A198" s="745" t="s">
        <v>1456</v>
      </c>
      <c r="B198" s="743" t="s">
        <v>818</v>
      </c>
      <c r="C198" s="92" t="s">
        <v>825</v>
      </c>
      <c r="D198" s="92" t="s">
        <v>1265</v>
      </c>
      <c r="E198" s="758" t="e">
        <f>IF(VLOOKUP($A198,#REF!,1,FALSE)=A198,"有","無")</f>
        <v>#REF!</v>
      </c>
      <c r="F198" s="758" t="e">
        <f>IF(VLOOKUP($A198,#REF!,2,FALSE)=B198,"有","無")</f>
        <v>#REF!</v>
      </c>
      <c r="G198" s="758" t="e">
        <f>IF(VLOOKUP($A198,#REF!,3,FALSE)=C198,"有","無")</f>
        <v>#REF!</v>
      </c>
      <c r="H198" s="758" t="e">
        <f>IF(VLOOKUP($A198,#REF!,4,FALSE)=D198,"有","無")</f>
        <v>#REF!</v>
      </c>
    </row>
    <row r="199" spans="1:8" x14ac:dyDescent="0.55000000000000004">
      <c r="A199" s="733" t="s">
        <v>423</v>
      </c>
      <c r="B199" s="736" t="s">
        <v>826</v>
      </c>
      <c r="C199" s="737" t="s">
        <v>686</v>
      </c>
      <c r="D199" s="737" t="s">
        <v>1266</v>
      </c>
      <c r="E199" s="758" t="e">
        <f>IF(VLOOKUP($A199,#REF!,1,FALSE)=A199,"有","無")</f>
        <v>#REF!</v>
      </c>
      <c r="F199" s="758" t="e">
        <f>IF(VLOOKUP($A199,#REF!,2,FALSE)=B199,"有","無")</f>
        <v>#REF!</v>
      </c>
      <c r="G199" s="758" t="e">
        <f>IF(VLOOKUP($A199,#REF!,3,FALSE)=C199,"有","無")</f>
        <v>#REF!</v>
      </c>
      <c r="H199" s="758" t="e">
        <f>IF(VLOOKUP($A199,#REF!,4,FALSE)=D199,"有","無")</f>
        <v>#REF!</v>
      </c>
    </row>
    <row r="200" spans="1:8" x14ac:dyDescent="0.55000000000000004">
      <c r="A200" s="733" t="s">
        <v>424</v>
      </c>
      <c r="B200" s="736" t="s">
        <v>826</v>
      </c>
      <c r="C200" s="737" t="s">
        <v>686</v>
      </c>
      <c r="D200" s="737" t="s">
        <v>425</v>
      </c>
      <c r="E200" s="758" t="e">
        <f>IF(VLOOKUP($A200,#REF!,1,FALSE)=A200,"有","無")</f>
        <v>#REF!</v>
      </c>
      <c r="F200" s="758" t="e">
        <f>IF(VLOOKUP($A200,#REF!,2,FALSE)=B200,"有","無")</f>
        <v>#REF!</v>
      </c>
      <c r="G200" s="758" t="e">
        <f>IF(VLOOKUP($A200,#REF!,3,FALSE)=C200,"有","無")</f>
        <v>#REF!</v>
      </c>
      <c r="H200" s="758" t="e">
        <f>IF(VLOOKUP($A200,#REF!,4,FALSE)=D200,"有","無")</f>
        <v>#REF!</v>
      </c>
    </row>
    <row r="201" spans="1:8" x14ac:dyDescent="0.55000000000000004">
      <c r="A201" s="733" t="s">
        <v>426</v>
      </c>
      <c r="B201" s="734" t="s">
        <v>427</v>
      </c>
      <c r="C201" s="735" t="s">
        <v>256</v>
      </c>
      <c r="D201" s="735" t="s">
        <v>1267</v>
      </c>
      <c r="E201" s="758" t="e">
        <f>IF(VLOOKUP($A201,#REF!,1,FALSE)=A201,"有","無")</f>
        <v>#REF!</v>
      </c>
      <c r="F201" s="758" t="e">
        <f>IF(VLOOKUP($A201,#REF!,2,FALSE)=B201,"有","無")</f>
        <v>#REF!</v>
      </c>
      <c r="G201" s="758" t="e">
        <f>IF(VLOOKUP($A201,#REF!,3,FALSE)=C201,"有","無")</f>
        <v>#REF!</v>
      </c>
      <c r="H201" s="758" t="e">
        <f>IF(VLOOKUP($A201,#REF!,4,FALSE)=D201,"有","無")</f>
        <v>#REF!</v>
      </c>
    </row>
    <row r="202" spans="1:8" x14ac:dyDescent="0.55000000000000004">
      <c r="A202" s="733" t="s">
        <v>827</v>
      </c>
      <c r="B202" s="734" t="s">
        <v>427</v>
      </c>
      <c r="C202" s="735" t="s">
        <v>256</v>
      </c>
      <c r="D202" s="735" t="s">
        <v>1268</v>
      </c>
      <c r="E202" s="758" t="e">
        <f>IF(VLOOKUP($A202,#REF!,1,FALSE)=A202,"有","無")</f>
        <v>#REF!</v>
      </c>
      <c r="F202" s="758" t="e">
        <f>IF(VLOOKUP($A202,#REF!,2,FALSE)=B202,"有","無")</f>
        <v>#REF!</v>
      </c>
      <c r="G202" s="758" t="e">
        <f>IF(VLOOKUP($A202,#REF!,3,FALSE)=C202,"有","無")</f>
        <v>#REF!</v>
      </c>
      <c r="H202" s="758" t="e">
        <f>IF(VLOOKUP($A202,#REF!,4,FALSE)=D202,"有","無")</f>
        <v>#REF!</v>
      </c>
    </row>
    <row r="203" spans="1:8" x14ac:dyDescent="0.55000000000000004">
      <c r="A203" s="733" t="s">
        <v>428</v>
      </c>
      <c r="B203" s="743" t="s">
        <v>828</v>
      </c>
      <c r="C203" s="92" t="s">
        <v>829</v>
      </c>
      <c r="D203" s="92" t="s">
        <v>1269</v>
      </c>
      <c r="E203" s="758" t="e">
        <f>IF(VLOOKUP($A203,#REF!,1,FALSE)=A203,"有","無")</f>
        <v>#REF!</v>
      </c>
      <c r="F203" s="758" t="e">
        <f>IF(VLOOKUP($A203,#REF!,2,FALSE)=B203,"有","無")</f>
        <v>#REF!</v>
      </c>
      <c r="G203" s="758" t="e">
        <f>IF(VLOOKUP($A203,#REF!,3,FALSE)=C203,"有","無")</f>
        <v>#REF!</v>
      </c>
      <c r="H203" s="758" t="e">
        <f>IF(VLOOKUP($A203,#REF!,4,FALSE)=D203,"有","無")</f>
        <v>#REF!</v>
      </c>
    </row>
    <row r="204" spans="1:8" x14ac:dyDescent="0.55000000000000004">
      <c r="A204" s="733" t="s">
        <v>430</v>
      </c>
      <c r="B204" s="743" t="s">
        <v>828</v>
      </c>
      <c r="C204" s="92" t="s">
        <v>830</v>
      </c>
      <c r="D204" s="92" t="s">
        <v>1270</v>
      </c>
      <c r="E204" s="758" t="e">
        <f>IF(VLOOKUP($A204,#REF!,1,FALSE)=A204,"有","無")</f>
        <v>#REF!</v>
      </c>
      <c r="F204" s="758" t="e">
        <f>IF(VLOOKUP($A204,#REF!,2,FALSE)=B204,"有","無")</f>
        <v>#REF!</v>
      </c>
      <c r="G204" s="758" t="e">
        <f>IF(VLOOKUP($A204,#REF!,3,FALSE)=C204,"有","無")</f>
        <v>#REF!</v>
      </c>
      <c r="H204" s="758" t="e">
        <f>IF(VLOOKUP($A204,#REF!,4,FALSE)=D204,"有","無")</f>
        <v>#REF!</v>
      </c>
    </row>
    <row r="205" spans="1:8" x14ac:dyDescent="0.55000000000000004">
      <c r="A205" s="733" t="s">
        <v>432</v>
      </c>
      <c r="B205" s="746" t="s">
        <v>429</v>
      </c>
      <c r="C205" s="747" t="s">
        <v>831</v>
      </c>
      <c r="D205" s="92" t="s">
        <v>1271</v>
      </c>
      <c r="E205" s="758" t="e">
        <f>IF(VLOOKUP($A205,#REF!,1,FALSE)=A205,"有","無")</f>
        <v>#REF!</v>
      </c>
      <c r="F205" s="758" t="e">
        <f>IF(VLOOKUP($A205,#REF!,2,FALSE)=B205,"有","無")</f>
        <v>#REF!</v>
      </c>
      <c r="G205" s="758" t="e">
        <f>IF(VLOOKUP($A205,#REF!,3,FALSE)=C205,"有","無")</f>
        <v>#REF!</v>
      </c>
      <c r="H205" s="758" t="e">
        <f>IF(VLOOKUP($A205,#REF!,4,FALSE)=D205,"有","無")</f>
        <v>#REF!</v>
      </c>
    </row>
    <row r="206" spans="1:8" x14ac:dyDescent="0.55000000000000004">
      <c r="A206" s="733" t="s">
        <v>433</v>
      </c>
      <c r="B206" s="743" t="s">
        <v>828</v>
      </c>
      <c r="C206" s="92" t="s">
        <v>832</v>
      </c>
      <c r="D206" s="92"/>
      <c r="E206" s="758" t="e">
        <f>IF(VLOOKUP($A206,#REF!,1,FALSE)=A206,"有","無")</f>
        <v>#REF!</v>
      </c>
      <c r="F206" s="758" t="e">
        <f>IF(VLOOKUP($A206,#REF!,2,FALSE)=B206,"有","無")</f>
        <v>#REF!</v>
      </c>
      <c r="G206" s="758" t="e">
        <f>IF(VLOOKUP($A206,#REF!,3,FALSE)=C206,"有","無")</f>
        <v>#REF!</v>
      </c>
      <c r="H206" s="758" t="e">
        <f>IF(VLOOKUP($A206,#REF!,4,FALSE)=D206,"有","無")</f>
        <v>#REF!</v>
      </c>
    </row>
    <row r="207" spans="1:8" x14ac:dyDescent="0.55000000000000004">
      <c r="A207" s="733" t="s">
        <v>434</v>
      </c>
      <c r="B207" s="743" t="s">
        <v>429</v>
      </c>
      <c r="C207" s="92" t="s">
        <v>431</v>
      </c>
      <c r="D207" s="92" t="s">
        <v>1272</v>
      </c>
      <c r="E207" s="758" t="e">
        <f>IF(VLOOKUP($A207,#REF!,1,FALSE)=A207,"有","無")</f>
        <v>#REF!</v>
      </c>
      <c r="F207" s="758" t="e">
        <f>IF(VLOOKUP($A207,#REF!,2,FALSE)=B207,"有","無")</f>
        <v>#REF!</v>
      </c>
      <c r="G207" s="758" t="e">
        <f>IF(VLOOKUP($A207,#REF!,3,FALSE)=C207,"有","無")</f>
        <v>#REF!</v>
      </c>
      <c r="H207" s="758" t="e">
        <f>IF(VLOOKUP($A207,#REF!,4,FALSE)=D207,"有","無")</f>
        <v>#REF!</v>
      </c>
    </row>
    <row r="208" spans="1:8" x14ac:dyDescent="0.55000000000000004">
      <c r="A208" s="733" t="s">
        <v>435</v>
      </c>
      <c r="B208" s="734" t="s">
        <v>436</v>
      </c>
      <c r="C208" s="735" t="s">
        <v>256</v>
      </c>
      <c r="D208" s="735" t="s">
        <v>437</v>
      </c>
      <c r="E208" s="758" t="e">
        <f>IF(VLOOKUP($A208,#REF!,1,FALSE)=A208,"有","無")</f>
        <v>#REF!</v>
      </c>
      <c r="F208" s="758" t="e">
        <f>IF(VLOOKUP($A208,#REF!,2,FALSE)=B208,"有","無")</f>
        <v>#REF!</v>
      </c>
      <c r="G208" s="758" t="e">
        <f>IF(VLOOKUP($A208,#REF!,3,FALSE)=C208,"有","無")</f>
        <v>#REF!</v>
      </c>
      <c r="H208" s="758" t="e">
        <f>IF(VLOOKUP($A208,#REF!,4,FALSE)=D208,"有","無")</f>
        <v>#REF!</v>
      </c>
    </row>
    <row r="209" spans="1:8" x14ac:dyDescent="0.55000000000000004">
      <c r="A209" s="733" t="s">
        <v>438</v>
      </c>
      <c r="B209" s="734" t="s">
        <v>436</v>
      </c>
      <c r="C209" s="735" t="s">
        <v>256</v>
      </c>
      <c r="D209" s="735" t="s">
        <v>439</v>
      </c>
      <c r="E209" s="758" t="e">
        <f>IF(VLOOKUP($A209,#REF!,1,FALSE)=A209,"有","無")</f>
        <v>#REF!</v>
      </c>
      <c r="F209" s="758" t="e">
        <f>IF(VLOOKUP($A209,#REF!,2,FALSE)=B209,"有","無")</f>
        <v>#REF!</v>
      </c>
      <c r="G209" s="758" t="e">
        <f>IF(VLOOKUP($A209,#REF!,3,FALSE)=C209,"有","無")</f>
        <v>#REF!</v>
      </c>
      <c r="H209" s="758" t="e">
        <f>IF(VLOOKUP($A209,#REF!,4,FALSE)=D209,"有","無")</f>
        <v>#REF!</v>
      </c>
    </row>
    <row r="210" spans="1:8" x14ac:dyDescent="0.55000000000000004">
      <c r="A210" s="733" t="s">
        <v>440</v>
      </c>
      <c r="B210" s="734" t="s">
        <v>436</v>
      </c>
      <c r="C210" s="735" t="s">
        <v>256</v>
      </c>
      <c r="D210" s="735" t="s">
        <v>441</v>
      </c>
      <c r="E210" s="758" t="e">
        <f>IF(VLOOKUP($A210,#REF!,1,FALSE)=A210,"有","無")</f>
        <v>#REF!</v>
      </c>
      <c r="F210" s="758" t="e">
        <f>IF(VLOOKUP($A210,#REF!,2,FALSE)=B210,"有","無")</f>
        <v>#REF!</v>
      </c>
      <c r="G210" s="758" t="e">
        <f>IF(VLOOKUP($A210,#REF!,3,FALSE)=C210,"有","無")</f>
        <v>#REF!</v>
      </c>
      <c r="H210" s="758" t="e">
        <f>IF(VLOOKUP($A210,#REF!,4,FALSE)=D210,"有","無")</f>
        <v>#REF!</v>
      </c>
    </row>
    <row r="211" spans="1:8" x14ac:dyDescent="0.55000000000000004">
      <c r="A211" s="733" t="s">
        <v>442</v>
      </c>
      <c r="B211" s="734" t="s">
        <v>436</v>
      </c>
      <c r="C211" s="735" t="s">
        <v>256</v>
      </c>
      <c r="D211" s="735" t="s">
        <v>443</v>
      </c>
      <c r="E211" s="758" t="e">
        <f>IF(VLOOKUP($A211,#REF!,1,FALSE)=A211,"有","無")</f>
        <v>#REF!</v>
      </c>
      <c r="F211" s="758" t="e">
        <f>IF(VLOOKUP($A211,#REF!,2,FALSE)=B211,"有","無")</f>
        <v>#REF!</v>
      </c>
      <c r="G211" s="758" t="e">
        <f>IF(VLOOKUP($A211,#REF!,3,FALSE)=C211,"有","無")</f>
        <v>#REF!</v>
      </c>
      <c r="H211" s="758" t="e">
        <f>IF(VLOOKUP($A211,#REF!,4,FALSE)=D211,"有","無")</f>
        <v>#REF!</v>
      </c>
    </row>
    <row r="212" spans="1:8" x14ac:dyDescent="0.55000000000000004">
      <c r="A212" s="733" t="s">
        <v>444</v>
      </c>
      <c r="B212" s="734" t="s">
        <v>436</v>
      </c>
      <c r="C212" s="735" t="s">
        <v>256</v>
      </c>
      <c r="D212" s="735" t="s">
        <v>445</v>
      </c>
      <c r="E212" s="758" t="e">
        <f>IF(VLOOKUP($A212,#REF!,1,FALSE)=A212,"有","無")</f>
        <v>#REF!</v>
      </c>
      <c r="F212" s="758" t="e">
        <f>IF(VLOOKUP($A212,#REF!,2,FALSE)=B212,"有","無")</f>
        <v>#REF!</v>
      </c>
      <c r="G212" s="758" t="e">
        <f>IF(VLOOKUP($A212,#REF!,3,FALSE)=C212,"有","無")</f>
        <v>#REF!</v>
      </c>
      <c r="H212" s="758" t="e">
        <f>IF(VLOOKUP($A212,#REF!,4,FALSE)=D212,"有","無")</f>
        <v>#REF!</v>
      </c>
    </row>
    <row r="213" spans="1:8" x14ac:dyDescent="0.55000000000000004">
      <c r="A213" s="733" t="s">
        <v>446</v>
      </c>
      <c r="B213" s="734" t="s">
        <v>833</v>
      </c>
      <c r="C213" s="735" t="s">
        <v>834</v>
      </c>
      <c r="D213" s="735" t="s">
        <v>1273</v>
      </c>
      <c r="E213" s="758" t="e">
        <f>IF(VLOOKUP($A213,#REF!,1,FALSE)=A213,"有","無")</f>
        <v>#REF!</v>
      </c>
      <c r="F213" s="758" t="e">
        <f>IF(VLOOKUP($A213,#REF!,2,FALSE)=B213,"有","無")</f>
        <v>#REF!</v>
      </c>
      <c r="G213" s="758" t="e">
        <f>IF(VLOOKUP($A213,#REF!,3,FALSE)=C213,"有","無")</f>
        <v>#REF!</v>
      </c>
      <c r="H213" s="758" t="e">
        <f>IF(VLOOKUP($A213,#REF!,4,FALSE)=D213,"有","無")</f>
        <v>#REF!</v>
      </c>
    </row>
    <row r="214" spans="1:8" x14ac:dyDescent="0.55000000000000004">
      <c r="A214" s="733" t="s">
        <v>449</v>
      </c>
      <c r="B214" s="734" t="s">
        <v>450</v>
      </c>
      <c r="C214" s="735" t="s">
        <v>422</v>
      </c>
      <c r="D214" s="735" t="s">
        <v>1274</v>
      </c>
      <c r="E214" s="758" t="e">
        <f>IF(VLOOKUP($A214,#REF!,1,FALSE)=A214,"有","無")</f>
        <v>#REF!</v>
      </c>
      <c r="F214" s="758" t="e">
        <f>IF(VLOOKUP($A214,#REF!,2,FALSE)=B214,"有","無")</f>
        <v>#REF!</v>
      </c>
      <c r="G214" s="758" t="e">
        <f>IF(VLOOKUP($A214,#REF!,3,FALSE)=C214,"有","無")</f>
        <v>#REF!</v>
      </c>
      <c r="H214" s="758" t="e">
        <f>IF(VLOOKUP($A214,#REF!,4,FALSE)=D214,"有","無")</f>
        <v>#REF!</v>
      </c>
    </row>
    <row r="215" spans="1:8" x14ac:dyDescent="0.55000000000000004">
      <c r="A215" s="733" t="s">
        <v>451</v>
      </c>
      <c r="B215" s="734" t="s">
        <v>450</v>
      </c>
      <c r="C215" s="735" t="s">
        <v>256</v>
      </c>
      <c r="D215" s="744"/>
      <c r="E215" s="758" t="e">
        <f>IF(VLOOKUP($A215,#REF!,1,FALSE)=A215,"有","無")</f>
        <v>#REF!</v>
      </c>
      <c r="F215" s="758" t="e">
        <f>IF(VLOOKUP($A215,#REF!,2,FALSE)=B215,"有","無")</f>
        <v>#REF!</v>
      </c>
      <c r="G215" s="758" t="e">
        <f>IF(VLOOKUP($A215,#REF!,3,FALSE)=C215,"有","無")</f>
        <v>#REF!</v>
      </c>
      <c r="H215" s="758" t="e">
        <f>IF(VLOOKUP($A215,#REF!,4,FALSE)=D215,"有","無")</f>
        <v>#REF!</v>
      </c>
    </row>
    <row r="216" spans="1:8" x14ac:dyDescent="0.55000000000000004">
      <c r="A216" s="733" t="s">
        <v>452</v>
      </c>
      <c r="B216" s="734" t="s">
        <v>453</v>
      </c>
      <c r="C216" s="735" t="s">
        <v>835</v>
      </c>
      <c r="D216" s="744"/>
      <c r="E216" s="758" t="e">
        <f>IF(VLOOKUP($A216,#REF!,1,FALSE)=A216,"有","無")</f>
        <v>#REF!</v>
      </c>
      <c r="F216" s="758" t="e">
        <f>IF(VLOOKUP($A216,#REF!,2,FALSE)=B216,"有","無")</f>
        <v>#REF!</v>
      </c>
      <c r="G216" s="758" t="e">
        <f>IF(VLOOKUP($A216,#REF!,3,FALSE)=C216,"有","無")</f>
        <v>#REF!</v>
      </c>
      <c r="H216" s="758" t="e">
        <f>IF(VLOOKUP($A216,#REF!,4,FALSE)=D216,"有","無")</f>
        <v>#REF!</v>
      </c>
    </row>
    <row r="217" spans="1:8" x14ac:dyDescent="0.55000000000000004">
      <c r="A217" s="733" t="s">
        <v>836</v>
      </c>
      <c r="B217" s="734" t="s">
        <v>453</v>
      </c>
      <c r="C217" s="735" t="s">
        <v>404</v>
      </c>
      <c r="D217" s="744"/>
      <c r="E217" s="758" t="e">
        <f>IF(VLOOKUP($A217,#REF!,1,FALSE)=A217,"有","無")</f>
        <v>#REF!</v>
      </c>
      <c r="F217" s="758" t="e">
        <f>IF(VLOOKUP($A217,#REF!,2,FALSE)=B217,"有","無")</f>
        <v>#REF!</v>
      </c>
      <c r="G217" s="758" t="e">
        <f>IF(VLOOKUP($A217,#REF!,3,FALSE)=C217,"有","無")</f>
        <v>#REF!</v>
      </c>
      <c r="H217" s="758" t="e">
        <f>IF(VLOOKUP($A217,#REF!,4,FALSE)=D217,"有","無")</f>
        <v>#REF!</v>
      </c>
    </row>
    <row r="218" spans="1:8" x14ac:dyDescent="0.55000000000000004">
      <c r="A218" s="733" t="s">
        <v>454</v>
      </c>
      <c r="B218" s="736" t="s">
        <v>837</v>
      </c>
      <c r="C218" s="737" t="s">
        <v>838</v>
      </c>
      <c r="D218" s="737" t="s">
        <v>1275</v>
      </c>
      <c r="E218" s="758" t="e">
        <f>IF(VLOOKUP($A218,#REF!,1,FALSE)=A218,"有","無")</f>
        <v>#REF!</v>
      </c>
      <c r="F218" s="758" t="e">
        <f>IF(VLOOKUP($A218,#REF!,2,FALSE)=B218,"有","無")</f>
        <v>#REF!</v>
      </c>
      <c r="G218" s="758" t="e">
        <f>IF(VLOOKUP($A218,#REF!,3,FALSE)=C218,"有","無")</f>
        <v>#REF!</v>
      </c>
      <c r="H218" s="758" t="e">
        <f>IF(VLOOKUP($A218,#REF!,4,FALSE)=D218,"有","無")</f>
        <v>#REF!</v>
      </c>
    </row>
    <row r="219" spans="1:8" x14ac:dyDescent="0.55000000000000004">
      <c r="A219" s="733" t="s">
        <v>839</v>
      </c>
      <c r="B219" s="736" t="s">
        <v>837</v>
      </c>
      <c r="C219" s="737" t="s">
        <v>840</v>
      </c>
      <c r="D219" s="737" t="s">
        <v>1276</v>
      </c>
      <c r="E219" s="758" t="e">
        <f>IF(VLOOKUP($A219,#REF!,1,FALSE)=A219,"有","無")</f>
        <v>#REF!</v>
      </c>
      <c r="F219" s="758" t="e">
        <f>IF(VLOOKUP($A219,#REF!,2,FALSE)=B219,"有","無")</f>
        <v>#REF!</v>
      </c>
      <c r="G219" s="758" t="e">
        <f>IF(VLOOKUP($A219,#REF!,3,FALSE)=C219,"有","無")</f>
        <v>#REF!</v>
      </c>
      <c r="H219" s="758" t="e">
        <f>IF(VLOOKUP($A219,#REF!,4,FALSE)=D219,"有","無")</f>
        <v>#REF!</v>
      </c>
    </row>
    <row r="220" spans="1:8" x14ac:dyDescent="0.55000000000000004">
      <c r="A220" s="733" t="s">
        <v>841</v>
      </c>
      <c r="B220" s="736" t="s">
        <v>837</v>
      </c>
      <c r="C220" s="737" t="s">
        <v>840</v>
      </c>
      <c r="D220" s="737" t="s">
        <v>1277</v>
      </c>
      <c r="E220" s="758" t="e">
        <f>IF(VLOOKUP($A220,#REF!,1,FALSE)=A220,"有","無")</f>
        <v>#REF!</v>
      </c>
      <c r="F220" s="758" t="e">
        <f>IF(VLOOKUP($A220,#REF!,2,FALSE)=B220,"有","無")</f>
        <v>#REF!</v>
      </c>
      <c r="G220" s="758" t="e">
        <f>IF(VLOOKUP($A220,#REF!,3,FALSE)=C220,"有","無")</f>
        <v>#REF!</v>
      </c>
      <c r="H220" s="758" t="e">
        <f>IF(VLOOKUP($A220,#REF!,4,FALSE)=D220,"有","無")</f>
        <v>#REF!</v>
      </c>
    </row>
    <row r="221" spans="1:8" x14ac:dyDescent="0.55000000000000004">
      <c r="A221" s="733" t="s">
        <v>455</v>
      </c>
      <c r="B221" s="736" t="s">
        <v>1457</v>
      </c>
      <c r="C221" s="737" t="s">
        <v>842</v>
      </c>
      <c r="D221" s="737" t="s">
        <v>1278</v>
      </c>
      <c r="E221" s="758" t="e">
        <f>IF(VLOOKUP($A221,#REF!,1,FALSE)=A221,"有","無")</f>
        <v>#REF!</v>
      </c>
      <c r="F221" s="758" t="e">
        <f>IF(VLOOKUP($A221,#REF!,2,FALSE)=B221,"有","無")</f>
        <v>#REF!</v>
      </c>
      <c r="G221" s="758" t="e">
        <f>IF(VLOOKUP($A221,#REF!,3,FALSE)=C221,"有","無")</f>
        <v>#REF!</v>
      </c>
      <c r="H221" s="758" t="e">
        <f>IF(VLOOKUP($A221,#REF!,4,FALSE)=D221,"有","無")</f>
        <v>#REF!</v>
      </c>
    </row>
    <row r="222" spans="1:8" x14ac:dyDescent="0.55000000000000004">
      <c r="A222" s="733" t="s">
        <v>456</v>
      </c>
      <c r="B222" s="736" t="s">
        <v>1458</v>
      </c>
      <c r="C222" s="737" t="s">
        <v>842</v>
      </c>
      <c r="D222" s="737" t="s">
        <v>1279</v>
      </c>
      <c r="E222" s="758" t="e">
        <f>IF(VLOOKUP($A222,#REF!,1,FALSE)=A222,"有","無")</f>
        <v>#REF!</v>
      </c>
      <c r="F222" s="758" t="e">
        <f>IF(VLOOKUP($A222,#REF!,2,FALSE)=B222,"有","無")</f>
        <v>#REF!</v>
      </c>
      <c r="G222" s="758" t="e">
        <f>IF(VLOOKUP($A222,#REF!,3,FALSE)=C222,"有","無")</f>
        <v>#REF!</v>
      </c>
      <c r="H222" s="758" t="e">
        <f>IF(VLOOKUP($A222,#REF!,4,FALSE)=D222,"有","無")</f>
        <v>#REF!</v>
      </c>
    </row>
    <row r="223" spans="1:8" x14ac:dyDescent="0.55000000000000004">
      <c r="A223" s="733" t="s">
        <v>843</v>
      </c>
      <c r="B223" s="736" t="s">
        <v>1458</v>
      </c>
      <c r="C223" s="737" t="s">
        <v>842</v>
      </c>
      <c r="D223" s="737" t="s">
        <v>1480</v>
      </c>
      <c r="E223" s="758" t="e">
        <f>IF(VLOOKUP($A223,#REF!,1,FALSE)=A223,"有","無")</f>
        <v>#REF!</v>
      </c>
      <c r="F223" s="758" t="e">
        <f>IF(VLOOKUP($A223,#REF!,2,FALSE)=B223,"有","無")</f>
        <v>#REF!</v>
      </c>
      <c r="G223" s="758" t="e">
        <f>IF(VLOOKUP($A223,#REF!,3,FALSE)=C223,"有","無")</f>
        <v>#REF!</v>
      </c>
      <c r="H223" s="758" t="e">
        <f>IF(VLOOKUP($A223,#REF!,4,FALSE)=D223,"有","無")</f>
        <v>#REF!</v>
      </c>
    </row>
    <row r="224" spans="1:8" x14ac:dyDescent="0.55000000000000004">
      <c r="A224" s="733" t="s">
        <v>844</v>
      </c>
      <c r="B224" s="736" t="s">
        <v>1458</v>
      </c>
      <c r="C224" s="737" t="s">
        <v>842</v>
      </c>
      <c r="D224" s="737" t="s">
        <v>1280</v>
      </c>
      <c r="E224" s="758" t="e">
        <f>IF(VLOOKUP($A224,#REF!,1,FALSE)=A224,"有","無")</f>
        <v>#REF!</v>
      </c>
      <c r="F224" s="758" t="e">
        <f>IF(VLOOKUP($A224,#REF!,2,FALSE)=B224,"有","無")</f>
        <v>#REF!</v>
      </c>
      <c r="G224" s="758" t="e">
        <f>IF(VLOOKUP($A224,#REF!,3,FALSE)=C224,"有","無")</f>
        <v>#REF!</v>
      </c>
      <c r="H224" s="758" t="e">
        <f>IF(VLOOKUP($A224,#REF!,4,FALSE)=D224,"有","無")</f>
        <v>#REF!</v>
      </c>
    </row>
    <row r="225" spans="1:8" x14ac:dyDescent="0.55000000000000004">
      <c r="A225" s="733" t="s">
        <v>845</v>
      </c>
      <c r="B225" s="736" t="s">
        <v>1458</v>
      </c>
      <c r="C225" s="737" t="s">
        <v>842</v>
      </c>
      <c r="D225" s="737" t="s">
        <v>1281</v>
      </c>
      <c r="E225" s="758" t="e">
        <f>IF(VLOOKUP($A225,#REF!,1,FALSE)=A225,"有","無")</f>
        <v>#REF!</v>
      </c>
      <c r="F225" s="758" t="e">
        <f>IF(VLOOKUP($A225,#REF!,2,FALSE)=B225,"有","無")</f>
        <v>#REF!</v>
      </c>
      <c r="G225" s="758" t="e">
        <f>IF(VLOOKUP($A225,#REF!,3,FALSE)=C225,"有","無")</f>
        <v>#REF!</v>
      </c>
      <c r="H225" s="758" t="e">
        <f>IF(VLOOKUP($A225,#REF!,4,FALSE)=D225,"有","無")</f>
        <v>#REF!</v>
      </c>
    </row>
    <row r="226" spans="1:8" x14ac:dyDescent="0.55000000000000004">
      <c r="A226" s="733" t="s">
        <v>457</v>
      </c>
      <c r="B226" s="736" t="s">
        <v>458</v>
      </c>
      <c r="C226" s="737" t="s">
        <v>465</v>
      </c>
      <c r="D226" s="748" t="s">
        <v>1282</v>
      </c>
      <c r="E226" s="758" t="e">
        <f>IF(VLOOKUP($A226,#REF!,1,FALSE)=A226,"有","無")</f>
        <v>#REF!</v>
      </c>
      <c r="F226" s="758" t="e">
        <f>IF(VLOOKUP($A226,#REF!,2,FALSE)=B226,"有","無")</f>
        <v>#REF!</v>
      </c>
      <c r="G226" s="758" t="e">
        <f>IF(VLOOKUP($A226,#REF!,3,FALSE)=C226,"有","無")</f>
        <v>#REF!</v>
      </c>
      <c r="H226" s="758" t="e">
        <f>IF(VLOOKUP($A226,#REF!,4,FALSE)=D226,"有","無")</f>
        <v>#REF!</v>
      </c>
    </row>
    <row r="227" spans="1:8" x14ac:dyDescent="0.55000000000000004">
      <c r="A227" s="733" t="s">
        <v>846</v>
      </c>
      <c r="B227" s="736" t="s">
        <v>458</v>
      </c>
      <c r="C227" s="737" t="s">
        <v>465</v>
      </c>
      <c r="D227" s="748" t="s">
        <v>1283</v>
      </c>
      <c r="E227" s="758" t="e">
        <f>IF(VLOOKUP($A227,#REF!,1,FALSE)=A227,"有","無")</f>
        <v>#REF!</v>
      </c>
      <c r="F227" s="758" t="e">
        <f>IF(VLOOKUP($A227,#REF!,2,FALSE)=B227,"有","無")</f>
        <v>#REF!</v>
      </c>
      <c r="G227" s="758" t="e">
        <f>IF(VLOOKUP($A227,#REF!,3,FALSE)=C227,"有","無")</f>
        <v>#REF!</v>
      </c>
      <c r="H227" s="758" t="e">
        <f>IF(VLOOKUP($A227,#REF!,4,FALSE)=D227,"有","無")</f>
        <v>#REF!</v>
      </c>
    </row>
    <row r="228" spans="1:8" x14ac:dyDescent="0.55000000000000004">
      <c r="A228" s="733" t="s">
        <v>460</v>
      </c>
      <c r="B228" s="736" t="s">
        <v>458</v>
      </c>
      <c r="C228" s="737" t="s">
        <v>463</v>
      </c>
      <c r="D228" s="737" t="s">
        <v>1284</v>
      </c>
      <c r="E228" s="758" t="e">
        <f>IF(VLOOKUP($A228,#REF!,1,FALSE)=A228,"有","無")</f>
        <v>#REF!</v>
      </c>
      <c r="F228" s="758" t="e">
        <f>IF(VLOOKUP($A228,#REF!,2,FALSE)=B228,"有","無")</f>
        <v>#REF!</v>
      </c>
      <c r="G228" s="758" t="e">
        <f>IF(VLOOKUP($A228,#REF!,3,FALSE)=C228,"有","無")</f>
        <v>#REF!</v>
      </c>
      <c r="H228" s="758" t="e">
        <f>IF(VLOOKUP($A228,#REF!,4,FALSE)=D228,"有","無")</f>
        <v>#REF!</v>
      </c>
    </row>
    <row r="229" spans="1:8" x14ac:dyDescent="0.55000000000000004">
      <c r="A229" s="733" t="s">
        <v>462</v>
      </c>
      <c r="B229" s="736" t="s">
        <v>458</v>
      </c>
      <c r="C229" s="737" t="s">
        <v>287</v>
      </c>
      <c r="D229" s="737" t="s">
        <v>459</v>
      </c>
      <c r="E229" s="758" t="e">
        <f>IF(VLOOKUP($A229,#REF!,1,FALSE)=A229,"有","無")</f>
        <v>#REF!</v>
      </c>
      <c r="F229" s="758" t="e">
        <f>IF(VLOOKUP($A229,#REF!,2,FALSE)=B229,"有","無")</f>
        <v>#REF!</v>
      </c>
      <c r="G229" s="758" t="e">
        <f>IF(VLOOKUP($A229,#REF!,3,FALSE)=C229,"有","無")</f>
        <v>#REF!</v>
      </c>
      <c r="H229" s="758" t="e">
        <f>IF(VLOOKUP($A229,#REF!,4,FALSE)=D229,"有","無")</f>
        <v>#REF!</v>
      </c>
    </row>
    <row r="230" spans="1:8" x14ac:dyDescent="0.55000000000000004">
      <c r="A230" s="733" t="s">
        <v>464</v>
      </c>
      <c r="B230" s="736" t="s">
        <v>458</v>
      </c>
      <c r="C230" s="737" t="s">
        <v>404</v>
      </c>
      <c r="D230" s="737" t="s">
        <v>1285</v>
      </c>
      <c r="E230" s="758" t="e">
        <f>IF(VLOOKUP($A230,#REF!,1,FALSE)=A230,"有","無")</f>
        <v>#REF!</v>
      </c>
      <c r="F230" s="758" t="e">
        <f>IF(VLOOKUP($A230,#REF!,2,FALSE)=B230,"有","無")</f>
        <v>#REF!</v>
      </c>
      <c r="G230" s="758" t="e">
        <f>IF(VLOOKUP($A230,#REF!,3,FALSE)=C230,"有","無")</f>
        <v>#REF!</v>
      </c>
      <c r="H230" s="758" t="e">
        <f>IF(VLOOKUP($A230,#REF!,4,FALSE)=D230,"有","無")</f>
        <v>#REF!</v>
      </c>
    </row>
    <row r="231" spans="1:8" x14ac:dyDescent="0.55000000000000004">
      <c r="A231" s="733" t="s">
        <v>847</v>
      </c>
      <c r="B231" s="736" t="s">
        <v>458</v>
      </c>
      <c r="C231" s="737" t="s">
        <v>404</v>
      </c>
      <c r="D231" s="737" t="s">
        <v>1286</v>
      </c>
      <c r="E231" s="758" t="e">
        <f>IF(VLOOKUP($A231,#REF!,1,FALSE)=A231,"有","無")</f>
        <v>#REF!</v>
      </c>
      <c r="F231" s="758" t="e">
        <f>IF(VLOOKUP($A231,#REF!,2,FALSE)=B231,"有","無")</f>
        <v>#REF!</v>
      </c>
      <c r="G231" s="758" t="e">
        <f>IF(VLOOKUP($A231,#REF!,3,FALSE)=C231,"有","無")</f>
        <v>#REF!</v>
      </c>
      <c r="H231" s="758" t="e">
        <f>IF(VLOOKUP($A231,#REF!,4,FALSE)=D231,"有","無")</f>
        <v>#REF!</v>
      </c>
    </row>
    <row r="232" spans="1:8" x14ac:dyDescent="0.55000000000000004">
      <c r="A232" s="733" t="s">
        <v>466</v>
      </c>
      <c r="B232" s="736" t="s">
        <v>458</v>
      </c>
      <c r="C232" s="737" t="s">
        <v>848</v>
      </c>
      <c r="D232" s="737" t="s">
        <v>1287</v>
      </c>
      <c r="E232" s="758" t="e">
        <f>IF(VLOOKUP($A232,#REF!,1,FALSE)=A232,"有","無")</f>
        <v>#REF!</v>
      </c>
      <c r="F232" s="758" t="e">
        <f>IF(VLOOKUP($A232,#REF!,2,FALSE)=B232,"有","無")</f>
        <v>#REF!</v>
      </c>
      <c r="G232" s="758" t="e">
        <f>IF(VLOOKUP($A232,#REF!,3,FALSE)=C232,"有","無")</f>
        <v>#REF!</v>
      </c>
      <c r="H232" s="758" t="e">
        <f>IF(VLOOKUP($A232,#REF!,4,FALSE)=D232,"有","無")</f>
        <v>#REF!</v>
      </c>
    </row>
    <row r="233" spans="1:8" x14ac:dyDescent="0.55000000000000004">
      <c r="A233" s="733" t="s">
        <v>849</v>
      </c>
      <c r="B233" s="736" t="s">
        <v>458</v>
      </c>
      <c r="C233" s="737" t="s">
        <v>258</v>
      </c>
      <c r="D233" s="737" t="s">
        <v>461</v>
      </c>
      <c r="E233" s="758" t="e">
        <f>IF(VLOOKUP($A233,#REF!,1,FALSE)=A233,"有","無")</f>
        <v>#REF!</v>
      </c>
      <c r="F233" s="758" t="e">
        <f>IF(VLOOKUP($A233,#REF!,2,FALSE)=B233,"有","無")</f>
        <v>#REF!</v>
      </c>
      <c r="G233" s="758" t="e">
        <f>IF(VLOOKUP($A233,#REF!,3,FALSE)=C233,"有","無")</f>
        <v>#REF!</v>
      </c>
      <c r="H233" s="758" t="e">
        <f>IF(VLOOKUP($A233,#REF!,4,FALSE)=D233,"有","無")</f>
        <v>#REF!</v>
      </c>
    </row>
    <row r="234" spans="1:8" x14ac:dyDescent="0.55000000000000004">
      <c r="A234" s="733" t="s">
        <v>850</v>
      </c>
      <c r="B234" s="736" t="s">
        <v>458</v>
      </c>
      <c r="C234" s="737" t="s">
        <v>851</v>
      </c>
      <c r="D234" s="737" t="s">
        <v>1288</v>
      </c>
      <c r="E234" s="758" t="e">
        <f>IF(VLOOKUP($A234,#REF!,1,FALSE)=A234,"有","無")</f>
        <v>#REF!</v>
      </c>
      <c r="F234" s="758" t="e">
        <f>IF(VLOOKUP($A234,#REF!,2,FALSE)=B234,"有","無")</f>
        <v>#REF!</v>
      </c>
      <c r="G234" s="758" t="e">
        <f>IF(VLOOKUP($A234,#REF!,3,FALSE)=C234,"有","無")</f>
        <v>#REF!</v>
      </c>
      <c r="H234" s="758" t="e">
        <f>IF(VLOOKUP($A234,#REF!,4,FALSE)=D234,"有","無")</f>
        <v>#REF!</v>
      </c>
    </row>
    <row r="235" spans="1:8" x14ac:dyDescent="0.55000000000000004">
      <c r="A235" s="733" t="s">
        <v>852</v>
      </c>
      <c r="B235" s="736" t="s">
        <v>853</v>
      </c>
      <c r="C235" s="737" t="s">
        <v>467</v>
      </c>
      <c r="D235" s="737" t="s">
        <v>1289</v>
      </c>
      <c r="E235" s="758" t="e">
        <f>IF(VLOOKUP($A235,#REF!,1,FALSE)=A235,"有","無")</f>
        <v>#REF!</v>
      </c>
      <c r="F235" s="758" t="e">
        <f>IF(VLOOKUP($A235,#REF!,2,FALSE)=B235,"有","無")</f>
        <v>#REF!</v>
      </c>
      <c r="G235" s="758" t="e">
        <f>IF(VLOOKUP($A235,#REF!,3,FALSE)=C235,"有","無")</f>
        <v>#REF!</v>
      </c>
      <c r="H235" s="758" t="e">
        <f>IF(VLOOKUP($A235,#REF!,4,FALSE)=D235,"有","無")</f>
        <v>#REF!</v>
      </c>
    </row>
    <row r="236" spans="1:8" x14ac:dyDescent="0.55000000000000004">
      <c r="A236" s="733" t="s">
        <v>468</v>
      </c>
      <c r="B236" s="743" t="s">
        <v>854</v>
      </c>
      <c r="C236" s="92" t="s">
        <v>855</v>
      </c>
      <c r="D236" s="92"/>
      <c r="E236" s="758" t="e">
        <f>IF(VLOOKUP($A236,#REF!,1,FALSE)=A236,"有","無")</f>
        <v>#REF!</v>
      </c>
      <c r="F236" s="758" t="e">
        <f>IF(VLOOKUP($A236,#REF!,2,FALSE)=B236,"有","無")</f>
        <v>#REF!</v>
      </c>
      <c r="G236" s="758" t="e">
        <f>IF(VLOOKUP($A236,#REF!,3,FALSE)=C236,"有","無")</f>
        <v>#REF!</v>
      </c>
      <c r="H236" s="758" t="e">
        <f>IF(VLOOKUP($A236,#REF!,4,FALSE)=D236,"有","無")</f>
        <v>#REF!</v>
      </c>
    </row>
    <row r="237" spans="1:8" x14ac:dyDescent="0.55000000000000004">
      <c r="A237" s="733" t="s">
        <v>469</v>
      </c>
      <c r="B237" s="734" t="s">
        <v>470</v>
      </c>
      <c r="C237" s="735" t="s">
        <v>286</v>
      </c>
      <c r="D237" s="735" t="s">
        <v>1290</v>
      </c>
      <c r="E237" s="758" t="e">
        <f>IF(VLOOKUP($A237,#REF!,1,FALSE)=A237,"有","無")</f>
        <v>#REF!</v>
      </c>
      <c r="F237" s="758" t="e">
        <f>IF(VLOOKUP($A237,#REF!,2,FALSE)=B237,"有","無")</f>
        <v>#REF!</v>
      </c>
      <c r="G237" s="758" t="e">
        <f>IF(VLOOKUP($A237,#REF!,3,FALSE)=C237,"有","無")</f>
        <v>#REF!</v>
      </c>
      <c r="H237" s="758" t="e">
        <f>IF(VLOOKUP($A237,#REF!,4,FALSE)=D237,"有","無")</f>
        <v>#REF!</v>
      </c>
    </row>
    <row r="238" spans="1:8" x14ac:dyDescent="0.55000000000000004">
      <c r="A238" s="733" t="s">
        <v>471</v>
      </c>
      <c r="B238" s="734" t="s">
        <v>472</v>
      </c>
      <c r="C238" s="735" t="s">
        <v>473</v>
      </c>
      <c r="D238" s="744"/>
      <c r="E238" s="758" t="e">
        <f>IF(VLOOKUP($A238,#REF!,1,FALSE)=A238,"有","無")</f>
        <v>#REF!</v>
      </c>
      <c r="F238" s="758" t="e">
        <f>IF(VLOOKUP($A238,#REF!,2,FALSE)=B238,"有","無")</f>
        <v>#REF!</v>
      </c>
      <c r="G238" s="758" t="e">
        <f>IF(VLOOKUP($A238,#REF!,3,FALSE)=C238,"有","無")</f>
        <v>#REF!</v>
      </c>
      <c r="H238" s="758" t="e">
        <f>IF(VLOOKUP($A238,#REF!,4,FALSE)=D238,"有","無")</f>
        <v>#REF!</v>
      </c>
    </row>
    <row r="239" spans="1:8" x14ac:dyDescent="0.55000000000000004">
      <c r="A239" s="733" t="s">
        <v>474</v>
      </c>
      <c r="B239" s="734" t="s">
        <v>472</v>
      </c>
      <c r="C239" s="735" t="s">
        <v>287</v>
      </c>
      <c r="D239" s="744"/>
      <c r="E239" s="758" t="e">
        <f>IF(VLOOKUP($A239,#REF!,1,FALSE)=A239,"有","無")</f>
        <v>#REF!</v>
      </c>
      <c r="F239" s="758" t="e">
        <f>IF(VLOOKUP($A239,#REF!,2,FALSE)=B239,"有","無")</f>
        <v>#REF!</v>
      </c>
      <c r="G239" s="758" t="e">
        <f>IF(VLOOKUP($A239,#REF!,3,FALSE)=C239,"有","無")</f>
        <v>#REF!</v>
      </c>
      <c r="H239" s="758" t="e">
        <f>IF(VLOOKUP($A239,#REF!,4,FALSE)=D239,"有","無")</f>
        <v>#REF!</v>
      </c>
    </row>
    <row r="240" spans="1:8" x14ac:dyDescent="0.55000000000000004">
      <c r="A240" s="733" t="s">
        <v>475</v>
      </c>
      <c r="B240" s="734" t="s">
        <v>472</v>
      </c>
      <c r="C240" s="735" t="s">
        <v>476</v>
      </c>
      <c r="D240" s="744"/>
      <c r="E240" s="758" t="e">
        <f>IF(VLOOKUP($A240,#REF!,1,FALSE)=A240,"有","無")</f>
        <v>#REF!</v>
      </c>
      <c r="F240" s="758" t="e">
        <f>IF(VLOOKUP($A240,#REF!,2,FALSE)=B240,"有","無")</f>
        <v>#REF!</v>
      </c>
      <c r="G240" s="758" t="e">
        <f>IF(VLOOKUP($A240,#REF!,3,FALSE)=C240,"有","無")</f>
        <v>#REF!</v>
      </c>
      <c r="H240" s="758" t="e">
        <f>IF(VLOOKUP($A240,#REF!,4,FALSE)=D240,"有","無")</f>
        <v>#REF!</v>
      </c>
    </row>
    <row r="241" spans="1:8" x14ac:dyDescent="0.55000000000000004">
      <c r="A241" s="733" t="s">
        <v>477</v>
      </c>
      <c r="B241" s="734" t="s">
        <v>472</v>
      </c>
      <c r="C241" s="735" t="s">
        <v>856</v>
      </c>
      <c r="D241" s="735" t="s">
        <v>1291</v>
      </c>
      <c r="E241" s="758" t="e">
        <f>IF(VLOOKUP($A241,#REF!,1,FALSE)=A241,"有","無")</f>
        <v>#REF!</v>
      </c>
      <c r="F241" s="758" t="e">
        <f>IF(VLOOKUP($A241,#REF!,2,FALSE)=B241,"有","無")</f>
        <v>#REF!</v>
      </c>
      <c r="G241" s="758" t="e">
        <f>IF(VLOOKUP($A241,#REF!,3,FALSE)=C241,"有","無")</f>
        <v>#REF!</v>
      </c>
      <c r="H241" s="758" t="e">
        <f>IF(VLOOKUP($A241,#REF!,4,FALSE)=D241,"有","無")</f>
        <v>#REF!</v>
      </c>
    </row>
    <row r="242" spans="1:8" x14ac:dyDescent="0.55000000000000004">
      <c r="A242" s="733" t="s">
        <v>478</v>
      </c>
      <c r="B242" s="734" t="s">
        <v>857</v>
      </c>
      <c r="C242" s="735" t="s">
        <v>858</v>
      </c>
      <c r="D242" s="744"/>
      <c r="E242" s="758" t="e">
        <f>IF(VLOOKUP($A242,#REF!,1,FALSE)=A242,"有","無")</f>
        <v>#REF!</v>
      </c>
      <c r="F242" s="758" t="e">
        <f>IF(VLOOKUP($A242,#REF!,2,FALSE)=B242,"有","無")</f>
        <v>#REF!</v>
      </c>
      <c r="G242" s="758" t="e">
        <f>IF(VLOOKUP($A242,#REF!,3,FALSE)=C242,"有","無")</f>
        <v>#REF!</v>
      </c>
      <c r="H242" s="758" t="e">
        <f>IF(VLOOKUP($A242,#REF!,4,FALSE)=D242,"有","無")</f>
        <v>#REF!</v>
      </c>
    </row>
    <row r="243" spans="1:8" x14ac:dyDescent="0.55000000000000004">
      <c r="A243" s="733" t="s">
        <v>479</v>
      </c>
      <c r="B243" s="734" t="s">
        <v>859</v>
      </c>
      <c r="C243" s="735" t="s">
        <v>860</v>
      </c>
      <c r="D243" s="735" t="s">
        <v>482</v>
      </c>
      <c r="E243" s="758" t="e">
        <f>IF(VLOOKUP($A243,#REF!,1,FALSE)=A243,"有","無")</f>
        <v>#REF!</v>
      </c>
      <c r="F243" s="758" t="e">
        <f>IF(VLOOKUP($A243,#REF!,2,FALSE)=B243,"有","無")</f>
        <v>#REF!</v>
      </c>
      <c r="G243" s="758" t="e">
        <f>IF(VLOOKUP($A243,#REF!,3,FALSE)=C243,"有","無")</f>
        <v>#REF!</v>
      </c>
      <c r="H243" s="758" t="e">
        <f>IF(VLOOKUP($A243,#REF!,4,FALSE)=D243,"有","無")</f>
        <v>#REF!</v>
      </c>
    </row>
    <row r="244" spans="1:8" x14ac:dyDescent="0.55000000000000004">
      <c r="A244" s="733" t="s">
        <v>481</v>
      </c>
      <c r="B244" s="734" t="s">
        <v>859</v>
      </c>
      <c r="C244" s="735" t="s">
        <v>286</v>
      </c>
      <c r="D244" s="735" t="s">
        <v>480</v>
      </c>
      <c r="E244" s="758" t="e">
        <f>IF(VLOOKUP($A244,#REF!,1,FALSE)=A244,"有","無")</f>
        <v>#REF!</v>
      </c>
      <c r="F244" s="758" t="e">
        <f>IF(VLOOKUP($A244,#REF!,2,FALSE)=B244,"有","無")</f>
        <v>#REF!</v>
      </c>
      <c r="G244" s="758" t="e">
        <f>IF(VLOOKUP($A244,#REF!,3,FALSE)=C244,"有","無")</f>
        <v>#REF!</v>
      </c>
      <c r="H244" s="758" t="e">
        <f>IF(VLOOKUP($A244,#REF!,4,FALSE)=D244,"有","無")</f>
        <v>#REF!</v>
      </c>
    </row>
    <row r="245" spans="1:8" x14ac:dyDescent="0.55000000000000004">
      <c r="A245" s="733" t="s">
        <v>483</v>
      </c>
      <c r="B245" s="734" t="s">
        <v>484</v>
      </c>
      <c r="C245" s="735" t="s">
        <v>485</v>
      </c>
      <c r="D245" s="735" t="s">
        <v>486</v>
      </c>
      <c r="E245" s="758" t="e">
        <f>IF(VLOOKUP($A245,#REF!,1,FALSE)=A245,"有","無")</f>
        <v>#REF!</v>
      </c>
      <c r="F245" s="758" t="e">
        <f>IF(VLOOKUP($A245,#REF!,2,FALSE)=B245,"有","無")</f>
        <v>#REF!</v>
      </c>
      <c r="G245" s="758" t="e">
        <f>IF(VLOOKUP($A245,#REF!,3,FALSE)=C245,"有","無")</f>
        <v>#REF!</v>
      </c>
      <c r="H245" s="758" t="e">
        <f>IF(VLOOKUP($A245,#REF!,4,FALSE)=D245,"有","無")</f>
        <v>#REF!</v>
      </c>
    </row>
    <row r="246" spans="1:8" x14ac:dyDescent="0.55000000000000004">
      <c r="A246" s="733" t="s">
        <v>487</v>
      </c>
      <c r="B246" s="734" t="s">
        <v>484</v>
      </c>
      <c r="C246" s="735" t="s">
        <v>263</v>
      </c>
      <c r="D246" s="744"/>
      <c r="E246" s="758" t="e">
        <f>IF(VLOOKUP($A246,#REF!,1,FALSE)=A246,"有","無")</f>
        <v>#REF!</v>
      </c>
      <c r="F246" s="758" t="e">
        <f>IF(VLOOKUP($A246,#REF!,2,FALSE)=B246,"有","無")</f>
        <v>#REF!</v>
      </c>
      <c r="G246" s="758" t="e">
        <f>IF(VLOOKUP($A246,#REF!,3,FALSE)=C246,"有","無")</f>
        <v>#REF!</v>
      </c>
      <c r="H246" s="758" t="e">
        <f>IF(VLOOKUP($A246,#REF!,4,FALSE)=D246,"有","無")</f>
        <v>#REF!</v>
      </c>
    </row>
    <row r="247" spans="1:8" x14ac:dyDescent="0.55000000000000004">
      <c r="A247" s="733" t="s">
        <v>488</v>
      </c>
      <c r="B247" s="736" t="s">
        <v>489</v>
      </c>
      <c r="C247" s="737" t="s">
        <v>861</v>
      </c>
      <c r="D247" s="737" t="s">
        <v>1292</v>
      </c>
      <c r="E247" s="758" t="e">
        <f>IF(VLOOKUP($A247,#REF!,1,FALSE)=A247,"有","無")</f>
        <v>#REF!</v>
      </c>
      <c r="F247" s="758" t="e">
        <f>IF(VLOOKUP($A247,#REF!,2,FALSE)=B247,"有","無")</f>
        <v>#REF!</v>
      </c>
      <c r="G247" s="758" t="e">
        <f>IF(VLOOKUP($A247,#REF!,3,FALSE)=C247,"有","無")</f>
        <v>#REF!</v>
      </c>
      <c r="H247" s="758" t="e">
        <f>IF(VLOOKUP($A247,#REF!,4,FALSE)=D247,"有","無")</f>
        <v>#REF!</v>
      </c>
    </row>
    <row r="248" spans="1:8" x14ac:dyDescent="0.55000000000000004">
      <c r="A248" s="733" t="s">
        <v>490</v>
      </c>
      <c r="B248" s="736" t="s">
        <v>862</v>
      </c>
      <c r="C248" s="737" t="s">
        <v>863</v>
      </c>
      <c r="D248" s="737" t="s">
        <v>1293</v>
      </c>
      <c r="E248" s="758" t="e">
        <f>IF(VLOOKUP($A248,#REF!,1,FALSE)=A248,"有","無")</f>
        <v>#REF!</v>
      </c>
      <c r="F248" s="758" t="e">
        <f>IF(VLOOKUP($A248,#REF!,2,FALSE)=B248,"有","無")</f>
        <v>#REF!</v>
      </c>
      <c r="G248" s="758" t="e">
        <f>IF(VLOOKUP($A248,#REF!,3,FALSE)=C248,"有","無")</f>
        <v>#REF!</v>
      </c>
      <c r="H248" s="758" t="e">
        <f>IF(VLOOKUP($A248,#REF!,4,FALSE)=D248,"有","無")</f>
        <v>#REF!</v>
      </c>
    </row>
    <row r="249" spans="1:8" x14ac:dyDescent="0.55000000000000004">
      <c r="A249" s="733" t="s">
        <v>864</v>
      </c>
      <c r="B249" s="736" t="s">
        <v>862</v>
      </c>
      <c r="C249" s="737" t="s">
        <v>863</v>
      </c>
      <c r="D249" s="737" t="s">
        <v>1294</v>
      </c>
      <c r="E249" s="758" t="e">
        <f>IF(VLOOKUP($A249,#REF!,1,FALSE)=A249,"有","無")</f>
        <v>#REF!</v>
      </c>
      <c r="F249" s="758" t="e">
        <f>IF(VLOOKUP($A249,#REF!,2,FALSE)=B249,"有","無")</f>
        <v>#REF!</v>
      </c>
      <c r="G249" s="758" t="e">
        <f>IF(VLOOKUP($A249,#REF!,3,FALSE)=C249,"有","無")</f>
        <v>#REF!</v>
      </c>
      <c r="H249" s="758" t="e">
        <f>IF(VLOOKUP($A249,#REF!,4,FALSE)=D249,"有","無")</f>
        <v>#REF!</v>
      </c>
    </row>
    <row r="250" spans="1:8" x14ac:dyDescent="0.55000000000000004">
      <c r="A250" s="733" t="s">
        <v>865</v>
      </c>
      <c r="B250" s="736" t="s">
        <v>862</v>
      </c>
      <c r="C250" s="737" t="s">
        <v>863</v>
      </c>
      <c r="D250" s="737" t="s">
        <v>1295</v>
      </c>
      <c r="E250" s="758" t="e">
        <f>IF(VLOOKUP($A250,#REF!,1,FALSE)=A250,"有","無")</f>
        <v>#REF!</v>
      </c>
      <c r="F250" s="758" t="e">
        <f>IF(VLOOKUP($A250,#REF!,2,FALSE)=B250,"有","無")</f>
        <v>#REF!</v>
      </c>
      <c r="G250" s="758" t="e">
        <f>IF(VLOOKUP($A250,#REF!,3,FALSE)=C250,"有","無")</f>
        <v>#REF!</v>
      </c>
      <c r="H250" s="758" t="e">
        <f>IF(VLOOKUP($A250,#REF!,4,FALSE)=D250,"有","無")</f>
        <v>#REF!</v>
      </c>
    </row>
    <row r="251" spans="1:8" x14ac:dyDescent="0.55000000000000004">
      <c r="A251" s="733" t="s">
        <v>491</v>
      </c>
      <c r="B251" s="734" t="s">
        <v>492</v>
      </c>
      <c r="C251" s="735" t="s">
        <v>287</v>
      </c>
      <c r="D251" s="735" t="s">
        <v>1296</v>
      </c>
      <c r="E251" s="758" t="e">
        <f>IF(VLOOKUP($A251,#REF!,1,FALSE)=A251,"有","無")</f>
        <v>#REF!</v>
      </c>
      <c r="F251" s="758" t="e">
        <f>IF(VLOOKUP($A251,#REF!,2,FALSE)=B251,"有","無")</f>
        <v>#REF!</v>
      </c>
      <c r="G251" s="758" t="e">
        <f>IF(VLOOKUP($A251,#REF!,3,FALSE)=C251,"有","無")</f>
        <v>#REF!</v>
      </c>
      <c r="H251" s="758" t="e">
        <f>IF(VLOOKUP($A251,#REF!,4,FALSE)=D251,"有","無")</f>
        <v>#REF!</v>
      </c>
    </row>
    <row r="252" spans="1:8" x14ac:dyDescent="0.55000000000000004">
      <c r="A252" s="733" t="s">
        <v>493</v>
      </c>
      <c r="B252" s="734" t="s">
        <v>494</v>
      </c>
      <c r="C252" s="735" t="s">
        <v>503</v>
      </c>
      <c r="D252" s="744"/>
      <c r="E252" s="758" t="e">
        <f>IF(VLOOKUP($A252,#REF!,1,FALSE)=A252,"有","無")</f>
        <v>#REF!</v>
      </c>
      <c r="F252" s="758" t="e">
        <f>IF(VLOOKUP($A252,#REF!,2,FALSE)=B252,"有","無")</f>
        <v>#REF!</v>
      </c>
      <c r="G252" s="758" t="e">
        <f>IF(VLOOKUP($A252,#REF!,3,FALSE)=C252,"有","無")</f>
        <v>#REF!</v>
      </c>
      <c r="H252" s="758" t="e">
        <f>IF(VLOOKUP($A252,#REF!,4,FALSE)=D252,"有","無")</f>
        <v>#REF!</v>
      </c>
    </row>
    <row r="253" spans="1:8" x14ac:dyDescent="0.55000000000000004">
      <c r="A253" s="733" t="s">
        <v>496</v>
      </c>
      <c r="B253" s="743" t="s">
        <v>494</v>
      </c>
      <c r="C253" s="92" t="s">
        <v>866</v>
      </c>
      <c r="D253" s="92" t="s">
        <v>1297</v>
      </c>
      <c r="E253" s="758" t="e">
        <f>IF(VLOOKUP($A253,#REF!,1,FALSE)=A253,"有","無")</f>
        <v>#REF!</v>
      </c>
      <c r="F253" s="758" t="e">
        <f>IF(VLOOKUP($A253,#REF!,2,FALSE)=B253,"有","無")</f>
        <v>#REF!</v>
      </c>
      <c r="G253" s="758" t="e">
        <f>IF(VLOOKUP($A253,#REF!,3,FALSE)=C253,"有","無")</f>
        <v>#REF!</v>
      </c>
      <c r="H253" s="758" t="e">
        <f>IF(VLOOKUP($A253,#REF!,4,FALSE)=D253,"有","無")</f>
        <v>#REF!</v>
      </c>
    </row>
    <row r="254" spans="1:8" x14ac:dyDescent="0.55000000000000004">
      <c r="A254" s="733" t="s">
        <v>867</v>
      </c>
      <c r="B254" s="743" t="s">
        <v>494</v>
      </c>
      <c r="C254" s="92" t="s">
        <v>866</v>
      </c>
      <c r="D254" s="92" t="s">
        <v>1298</v>
      </c>
      <c r="E254" s="758" t="e">
        <f>IF(VLOOKUP($A254,#REF!,1,FALSE)=A254,"有","無")</f>
        <v>#REF!</v>
      </c>
      <c r="F254" s="758" t="e">
        <f>IF(VLOOKUP($A254,#REF!,2,FALSE)=B254,"有","無")</f>
        <v>#REF!</v>
      </c>
      <c r="G254" s="758" t="e">
        <f>IF(VLOOKUP($A254,#REF!,3,FALSE)=C254,"有","無")</f>
        <v>#REF!</v>
      </c>
      <c r="H254" s="758" t="e">
        <f>IF(VLOOKUP($A254,#REF!,4,FALSE)=D254,"有","無")</f>
        <v>#REF!</v>
      </c>
    </row>
    <row r="255" spans="1:8" x14ac:dyDescent="0.55000000000000004">
      <c r="A255" s="733" t="s">
        <v>868</v>
      </c>
      <c r="B255" s="743" t="s">
        <v>494</v>
      </c>
      <c r="C255" s="92" t="s">
        <v>866</v>
      </c>
      <c r="D255" s="92" t="s">
        <v>1299</v>
      </c>
      <c r="E255" s="758" t="e">
        <f>IF(VLOOKUP($A255,#REF!,1,FALSE)=A255,"有","無")</f>
        <v>#REF!</v>
      </c>
      <c r="F255" s="758" t="e">
        <f>IF(VLOOKUP($A255,#REF!,2,FALSE)=B255,"有","無")</f>
        <v>#REF!</v>
      </c>
      <c r="G255" s="758" t="e">
        <f>IF(VLOOKUP($A255,#REF!,3,FALSE)=C255,"有","無")</f>
        <v>#REF!</v>
      </c>
      <c r="H255" s="758" t="e">
        <f>IF(VLOOKUP($A255,#REF!,4,FALSE)=D255,"有","無")</f>
        <v>#REF!</v>
      </c>
    </row>
    <row r="256" spans="1:8" x14ac:dyDescent="0.55000000000000004">
      <c r="A256" s="733" t="s">
        <v>507</v>
      </c>
      <c r="B256" s="736" t="s">
        <v>869</v>
      </c>
      <c r="C256" s="737" t="s">
        <v>870</v>
      </c>
      <c r="D256" s="737" t="s">
        <v>1300</v>
      </c>
      <c r="E256" s="758" t="e">
        <f>IF(VLOOKUP($A256,#REF!,1,FALSE)=A256,"有","無")</f>
        <v>#REF!</v>
      </c>
      <c r="F256" s="758" t="e">
        <f>IF(VLOOKUP($A256,#REF!,2,FALSE)=B256,"有","無")</f>
        <v>#REF!</v>
      </c>
      <c r="G256" s="758" t="e">
        <f>IF(VLOOKUP($A256,#REF!,3,FALSE)=C256,"有","無")</f>
        <v>#REF!</v>
      </c>
      <c r="H256" s="758" t="e">
        <f>IF(VLOOKUP($A256,#REF!,4,FALSE)=D256,"有","無")</f>
        <v>#REF!</v>
      </c>
    </row>
    <row r="257" spans="1:8" x14ac:dyDescent="0.55000000000000004">
      <c r="A257" s="733" t="s">
        <v>871</v>
      </c>
      <c r="B257" s="736" t="s">
        <v>869</v>
      </c>
      <c r="C257" s="737" t="s">
        <v>870</v>
      </c>
      <c r="D257" s="737" t="s">
        <v>1300</v>
      </c>
      <c r="E257" s="758" t="e">
        <f>IF(VLOOKUP($A257,#REF!,1,FALSE)=A257,"有","無")</f>
        <v>#REF!</v>
      </c>
      <c r="F257" s="758" t="e">
        <f>IF(VLOOKUP($A257,#REF!,2,FALSE)=B257,"有","無")</f>
        <v>#REF!</v>
      </c>
      <c r="G257" s="758" t="e">
        <f>IF(VLOOKUP($A257,#REF!,3,FALSE)=C257,"有","無")</f>
        <v>#REF!</v>
      </c>
      <c r="H257" s="758" t="e">
        <f>IF(VLOOKUP($A257,#REF!,4,FALSE)=D257,"有","無")</f>
        <v>#REF!</v>
      </c>
    </row>
    <row r="258" spans="1:8" x14ac:dyDescent="0.55000000000000004">
      <c r="A258" s="733" t="s">
        <v>497</v>
      </c>
      <c r="B258" s="734" t="s">
        <v>494</v>
      </c>
      <c r="C258" s="735" t="s">
        <v>872</v>
      </c>
      <c r="D258" s="735" t="s">
        <v>1301</v>
      </c>
      <c r="E258" s="758" t="e">
        <f>IF(VLOOKUP($A258,#REF!,1,FALSE)=A258,"有","無")</f>
        <v>#REF!</v>
      </c>
      <c r="F258" s="758" t="e">
        <f>IF(VLOOKUP($A258,#REF!,2,FALSE)=B258,"有","無")</f>
        <v>#REF!</v>
      </c>
      <c r="G258" s="758" t="e">
        <f>IF(VLOOKUP($A258,#REF!,3,FALSE)=C258,"有","無")</f>
        <v>#REF!</v>
      </c>
      <c r="H258" s="758" t="e">
        <f>IF(VLOOKUP($A258,#REF!,4,FALSE)=D258,"有","無")</f>
        <v>#REF!</v>
      </c>
    </row>
    <row r="259" spans="1:8" x14ac:dyDescent="0.55000000000000004">
      <c r="A259" s="733" t="s">
        <v>498</v>
      </c>
      <c r="B259" s="734" t="s">
        <v>494</v>
      </c>
      <c r="C259" s="735" t="s">
        <v>872</v>
      </c>
      <c r="D259" s="735" t="s">
        <v>1302</v>
      </c>
      <c r="E259" s="758" t="e">
        <f>IF(VLOOKUP($A259,#REF!,1,FALSE)=A259,"有","無")</f>
        <v>#REF!</v>
      </c>
      <c r="F259" s="758" t="e">
        <f>IF(VLOOKUP($A259,#REF!,2,FALSE)=B259,"有","無")</f>
        <v>#REF!</v>
      </c>
      <c r="G259" s="758" t="e">
        <f>IF(VLOOKUP($A259,#REF!,3,FALSE)=C259,"有","無")</f>
        <v>#REF!</v>
      </c>
      <c r="H259" s="758" t="e">
        <f>IF(VLOOKUP($A259,#REF!,4,FALSE)=D259,"有","無")</f>
        <v>#REF!</v>
      </c>
    </row>
    <row r="260" spans="1:8" x14ac:dyDescent="0.55000000000000004">
      <c r="A260" s="733" t="s">
        <v>499</v>
      </c>
      <c r="B260" s="734" t="s">
        <v>494</v>
      </c>
      <c r="C260" s="735" t="s">
        <v>872</v>
      </c>
      <c r="D260" s="735" t="s">
        <v>1303</v>
      </c>
      <c r="E260" s="758" t="e">
        <f>IF(VLOOKUP($A260,#REF!,1,FALSE)=A260,"有","無")</f>
        <v>#REF!</v>
      </c>
      <c r="F260" s="758" t="e">
        <f>IF(VLOOKUP($A260,#REF!,2,FALSE)=B260,"有","無")</f>
        <v>#REF!</v>
      </c>
      <c r="G260" s="758" t="e">
        <f>IF(VLOOKUP($A260,#REF!,3,FALSE)=C260,"有","無")</f>
        <v>#REF!</v>
      </c>
      <c r="H260" s="758" t="e">
        <f>IF(VLOOKUP($A260,#REF!,4,FALSE)=D260,"有","無")</f>
        <v>#REF!</v>
      </c>
    </row>
    <row r="261" spans="1:8" x14ac:dyDescent="0.55000000000000004">
      <c r="A261" s="733" t="s">
        <v>500</v>
      </c>
      <c r="B261" s="743" t="s">
        <v>494</v>
      </c>
      <c r="C261" s="92" t="s">
        <v>873</v>
      </c>
      <c r="D261" s="92" t="s">
        <v>1304</v>
      </c>
      <c r="E261" s="758" t="e">
        <f>IF(VLOOKUP($A261,#REF!,1,FALSE)=A261,"有","無")</f>
        <v>#REF!</v>
      </c>
      <c r="F261" s="758" t="e">
        <f>IF(VLOOKUP($A261,#REF!,2,FALSE)=B261,"有","無")</f>
        <v>#REF!</v>
      </c>
      <c r="G261" s="758" t="e">
        <f>IF(VLOOKUP($A261,#REF!,3,FALSE)=C261,"有","無")</f>
        <v>#REF!</v>
      </c>
      <c r="H261" s="758" t="e">
        <f>IF(VLOOKUP($A261,#REF!,4,FALSE)=D261,"有","無")</f>
        <v>#REF!</v>
      </c>
    </row>
    <row r="262" spans="1:8" x14ac:dyDescent="0.55000000000000004">
      <c r="A262" s="733" t="s">
        <v>501</v>
      </c>
      <c r="B262" s="743" t="s">
        <v>494</v>
      </c>
      <c r="C262" s="92" t="s">
        <v>873</v>
      </c>
      <c r="D262" s="92" t="s">
        <v>1305</v>
      </c>
      <c r="E262" s="758" t="e">
        <f>IF(VLOOKUP($A262,#REF!,1,FALSE)=A262,"有","無")</f>
        <v>#REF!</v>
      </c>
      <c r="F262" s="758" t="e">
        <f>IF(VLOOKUP($A262,#REF!,2,FALSE)=B262,"有","無")</f>
        <v>#REF!</v>
      </c>
      <c r="G262" s="758" t="e">
        <f>IF(VLOOKUP($A262,#REF!,3,FALSE)=C262,"有","無")</f>
        <v>#REF!</v>
      </c>
      <c r="H262" s="758" t="e">
        <f>IF(VLOOKUP($A262,#REF!,4,FALSE)=D262,"有","無")</f>
        <v>#REF!</v>
      </c>
    </row>
    <row r="263" spans="1:8" x14ac:dyDescent="0.55000000000000004">
      <c r="A263" s="733" t="s">
        <v>874</v>
      </c>
      <c r="B263" s="743" t="s">
        <v>494</v>
      </c>
      <c r="C263" s="92" t="s">
        <v>873</v>
      </c>
      <c r="D263" s="92" t="s">
        <v>1306</v>
      </c>
      <c r="E263" s="758" t="e">
        <f>IF(VLOOKUP($A263,#REF!,1,FALSE)=A263,"有","無")</f>
        <v>#REF!</v>
      </c>
      <c r="F263" s="758" t="e">
        <f>IF(VLOOKUP($A263,#REF!,2,FALSE)=B263,"有","無")</f>
        <v>#REF!</v>
      </c>
      <c r="G263" s="758" t="e">
        <f>IF(VLOOKUP($A263,#REF!,3,FALSE)=C263,"有","無")</f>
        <v>#REF!</v>
      </c>
      <c r="H263" s="758" t="e">
        <f>IF(VLOOKUP($A263,#REF!,4,FALSE)=D263,"有","無")</f>
        <v>#REF!</v>
      </c>
    </row>
    <row r="264" spans="1:8" x14ac:dyDescent="0.55000000000000004">
      <c r="A264" s="733" t="s">
        <v>875</v>
      </c>
      <c r="B264" s="743" t="s">
        <v>494</v>
      </c>
      <c r="C264" s="92" t="s">
        <v>873</v>
      </c>
      <c r="D264" s="92" t="s">
        <v>1307</v>
      </c>
      <c r="E264" s="758" t="e">
        <f>IF(VLOOKUP($A264,#REF!,1,FALSE)=A264,"有","無")</f>
        <v>#REF!</v>
      </c>
      <c r="F264" s="758" t="e">
        <f>IF(VLOOKUP($A264,#REF!,2,FALSE)=B264,"有","無")</f>
        <v>#REF!</v>
      </c>
      <c r="G264" s="758" t="e">
        <f>IF(VLOOKUP($A264,#REF!,3,FALSE)=C264,"有","無")</f>
        <v>#REF!</v>
      </c>
      <c r="H264" s="758" t="e">
        <f>IF(VLOOKUP($A264,#REF!,4,FALSE)=D264,"有","無")</f>
        <v>#REF!</v>
      </c>
    </row>
    <row r="265" spans="1:8" x14ac:dyDescent="0.55000000000000004">
      <c r="A265" s="733" t="s">
        <v>502</v>
      </c>
      <c r="B265" s="734" t="s">
        <v>494</v>
      </c>
      <c r="C265" s="735" t="s">
        <v>876</v>
      </c>
      <c r="D265" s="735" t="s">
        <v>1308</v>
      </c>
      <c r="E265" s="758" t="e">
        <f>IF(VLOOKUP($A265,#REF!,1,FALSE)=A265,"有","無")</f>
        <v>#REF!</v>
      </c>
      <c r="F265" s="758" t="e">
        <f>IF(VLOOKUP($A265,#REF!,2,FALSE)=B265,"有","無")</f>
        <v>#REF!</v>
      </c>
      <c r="G265" s="758" t="e">
        <f>IF(VLOOKUP($A265,#REF!,3,FALSE)=C265,"有","無")</f>
        <v>#REF!</v>
      </c>
      <c r="H265" s="758" t="e">
        <f>IF(VLOOKUP($A265,#REF!,4,FALSE)=D265,"有","無")</f>
        <v>#REF!</v>
      </c>
    </row>
    <row r="266" spans="1:8" x14ac:dyDescent="0.55000000000000004">
      <c r="A266" s="733" t="s">
        <v>504</v>
      </c>
      <c r="B266" s="734" t="s">
        <v>494</v>
      </c>
      <c r="C266" s="735" t="s">
        <v>877</v>
      </c>
      <c r="D266" s="735" t="s">
        <v>1309</v>
      </c>
      <c r="E266" s="758" t="e">
        <f>IF(VLOOKUP($A266,#REF!,1,FALSE)=A266,"有","無")</f>
        <v>#REF!</v>
      </c>
      <c r="F266" s="758" t="e">
        <f>IF(VLOOKUP($A266,#REF!,2,FALSE)=B266,"有","無")</f>
        <v>#REF!</v>
      </c>
      <c r="G266" s="758" t="e">
        <f>IF(VLOOKUP($A266,#REF!,3,FALSE)=C266,"有","無")</f>
        <v>#REF!</v>
      </c>
      <c r="H266" s="758" t="e">
        <f>IF(VLOOKUP($A266,#REF!,4,FALSE)=D266,"有","無")</f>
        <v>#REF!</v>
      </c>
    </row>
    <row r="267" spans="1:8" x14ac:dyDescent="0.55000000000000004">
      <c r="A267" s="733" t="s">
        <v>505</v>
      </c>
      <c r="B267" s="734" t="s">
        <v>494</v>
      </c>
      <c r="C267" s="735" t="s">
        <v>878</v>
      </c>
      <c r="D267" s="735" t="s">
        <v>1310</v>
      </c>
      <c r="E267" s="758" t="e">
        <f>IF(VLOOKUP($A267,#REF!,1,FALSE)=A267,"有","無")</f>
        <v>#REF!</v>
      </c>
      <c r="F267" s="758" t="e">
        <f>IF(VLOOKUP($A267,#REF!,2,FALSE)=B267,"有","無")</f>
        <v>#REF!</v>
      </c>
      <c r="G267" s="758" t="e">
        <f>IF(VLOOKUP($A267,#REF!,3,FALSE)=C267,"有","無")</f>
        <v>#REF!</v>
      </c>
      <c r="H267" s="758" t="e">
        <f>IF(VLOOKUP($A267,#REF!,4,FALSE)=D267,"有","無")</f>
        <v>#REF!</v>
      </c>
    </row>
    <row r="268" spans="1:8" x14ac:dyDescent="0.55000000000000004">
      <c r="A268" s="733" t="s">
        <v>506</v>
      </c>
      <c r="B268" s="734" t="s">
        <v>494</v>
      </c>
      <c r="C268" s="735" t="s">
        <v>879</v>
      </c>
      <c r="D268" s="744"/>
      <c r="E268" s="758" t="e">
        <f>IF(VLOOKUP($A268,#REF!,1,FALSE)=A268,"有","無")</f>
        <v>#REF!</v>
      </c>
      <c r="F268" s="758" t="e">
        <f>IF(VLOOKUP($A268,#REF!,2,FALSE)=B268,"有","無")</f>
        <v>#REF!</v>
      </c>
      <c r="G268" s="758" t="e">
        <f>IF(VLOOKUP($A268,#REF!,3,FALSE)=C268,"有","無")</f>
        <v>#REF!</v>
      </c>
      <c r="H268" s="758" t="e">
        <f>IF(VLOOKUP($A268,#REF!,4,FALSE)=D268,"有","無")</f>
        <v>#REF!</v>
      </c>
    </row>
    <row r="269" spans="1:8" x14ac:dyDescent="0.55000000000000004">
      <c r="A269" s="733" t="s">
        <v>880</v>
      </c>
      <c r="B269" s="736" t="s">
        <v>869</v>
      </c>
      <c r="C269" s="737" t="s">
        <v>822</v>
      </c>
      <c r="D269" s="737" t="s">
        <v>1311</v>
      </c>
      <c r="E269" s="758" t="e">
        <f>IF(VLOOKUP($A269,#REF!,1,FALSE)=A269,"有","無")</f>
        <v>#REF!</v>
      </c>
      <c r="F269" s="758" t="e">
        <f>IF(VLOOKUP($A269,#REF!,2,FALSE)=B269,"有","無")</f>
        <v>#REF!</v>
      </c>
      <c r="G269" s="758" t="e">
        <f>IF(VLOOKUP($A269,#REF!,3,FALSE)=C269,"有","無")</f>
        <v>#REF!</v>
      </c>
      <c r="H269" s="758" t="e">
        <f>IF(VLOOKUP($A269,#REF!,4,FALSE)=D269,"有","無")</f>
        <v>#REF!</v>
      </c>
    </row>
    <row r="270" spans="1:8" x14ac:dyDescent="0.55000000000000004">
      <c r="A270" s="733" t="s">
        <v>881</v>
      </c>
      <c r="B270" s="736" t="s">
        <v>869</v>
      </c>
      <c r="C270" s="737" t="s">
        <v>822</v>
      </c>
      <c r="D270" s="737" t="s">
        <v>1311</v>
      </c>
      <c r="E270" s="758" t="e">
        <f>IF(VLOOKUP($A270,#REF!,1,FALSE)=A270,"有","無")</f>
        <v>#REF!</v>
      </c>
      <c r="F270" s="758" t="e">
        <f>IF(VLOOKUP($A270,#REF!,2,FALSE)=B270,"有","無")</f>
        <v>#REF!</v>
      </c>
      <c r="G270" s="758" t="e">
        <f>IF(VLOOKUP($A270,#REF!,3,FALSE)=C270,"有","無")</f>
        <v>#REF!</v>
      </c>
      <c r="H270" s="758" t="e">
        <f>IF(VLOOKUP($A270,#REF!,4,FALSE)=D270,"有","無")</f>
        <v>#REF!</v>
      </c>
    </row>
    <row r="271" spans="1:8" x14ac:dyDescent="0.55000000000000004">
      <c r="A271" s="733" t="s">
        <v>882</v>
      </c>
      <c r="B271" s="736" t="s">
        <v>869</v>
      </c>
      <c r="C271" s="737" t="s">
        <v>822</v>
      </c>
      <c r="D271" s="737" t="s">
        <v>1311</v>
      </c>
      <c r="E271" s="758" t="e">
        <f>IF(VLOOKUP($A271,#REF!,1,FALSE)=A271,"有","無")</f>
        <v>#REF!</v>
      </c>
      <c r="F271" s="758" t="e">
        <f>IF(VLOOKUP($A271,#REF!,2,FALSE)=B271,"有","無")</f>
        <v>#REF!</v>
      </c>
      <c r="G271" s="758" t="e">
        <f>IF(VLOOKUP($A271,#REF!,3,FALSE)=C271,"有","無")</f>
        <v>#REF!</v>
      </c>
      <c r="H271" s="758" t="e">
        <f>IF(VLOOKUP($A271,#REF!,4,FALSE)=D271,"有","無")</f>
        <v>#REF!</v>
      </c>
    </row>
    <row r="272" spans="1:8" x14ac:dyDescent="0.55000000000000004">
      <c r="A272" s="733" t="s">
        <v>883</v>
      </c>
      <c r="B272" s="736" t="s">
        <v>869</v>
      </c>
      <c r="C272" s="737" t="s">
        <v>884</v>
      </c>
      <c r="D272" s="737"/>
      <c r="E272" s="758" t="e">
        <f>IF(VLOOKUP($A272,#REF!,1,FALSE)=A272,"有","無")</f>
        <v>#REF!</v>
      </c>
      <c r="F272" s="758" t="e">
        <f>IF(VLOOKUP($A272,#REF!,2,FALSE)=B272,"有","無")</f>
        <v>#REF!</v>
      </c>
      <c r="G272" s="758" t="e">
        <f>IF(VLOOKUP($A272,#REF!,3,FALSE)=C272,"有","無")</f>
        <v>#REF!</v>
      </c>
      <c r="H272" s="758" t="e">
        <f>IF(VLOOKUP($A272,#REF!,4,FALSE)=D272,"有","無")</f>
        <v>#REF!</v>
      </c>
    </row>
    <row r="273" spans="1:8" x14ac:dyDescent="0.55000000000000004">
      <c r="A273" s="733" t="s">
        <v>885</v>
      </c>
      <c r="B273" s="736" t="s">
        <v>869</v>
      </c>
      <c r="C273" s="737" t="s">
        <v>884</v>
      </c>
      <c r="D273" s="737" t="s">
        <v>1312</v>
      </c>
      <c r="E273" s="758" t="e">
        <f>IF(VLOOKUP($A273,#REF!,1,FALSE)=A273,"有","無")</f>
        <v>#REF!</v>
      </c>
      <c r="F273" s="758" t="e">
        <f>IF(VLOOKUP($A273,#REF!,2,FALSE)=B273,"有","無")</f>
        <v>#REF!</v>
      </c>
      <c r="G273" s="758" t="e">
        <f>IF(VLOOKUP($A273,#REF!,3,FALSE)=C273,"有","無")</f>
        <v>#REF!</v>
      </c>
      <c r="H273" s="758" t="e">
        <f>IF(VLOOKUP($A273,#REF!,4,FALSE)=D273,"有","無")</f>
        <v>#REF!</v>
      </c>
    </row>
    <row r="274" spans="1:8" x14ac:dyDescent="0.55000000000000004">
      <c r="A274" s="733" t="s">
        <v>886</v>
      </c>
      <c r="B274" s="736" t="s">
        <v>869</v>
      </c>
      <c r="C274" s="737" t="s">
        <v>884</v>
      </c>
      <c r="D274" s="737" t="s">
        <v>1312</v>
      </c>
      <c r="E274" s="758" t="e">
        <f>IF(VLOOKUP($A274,#REF!,1,FALSE)=A274,"有","無")</f>
        <v>#REF!</v>
      </c>
      <c r="F274" s="758" t="e">
        <f>IF(VLOOKUP($A274,#REF!,2,FALSE)=B274,"有","無")</f>
        <v>#REF!</v>
      </c>
      <c r="G274" s="758" t="e">
        <f>IF(VLOOKUP($A274,#REF!,3,FALSE)=C274,"有","無")</f>
        <v>#REF!</v>
      </c>
      <c r="H274" s="758" t="e">
        <f>IF(VLOOKUP($A274,#REF!,4,FALSE)=D274,"有","無")</f>
        <v>#REF!</v>
      </c>
    </row>
    <row r="275" spans="1:8" x14ac:dyDescent="0.55000000000000004">
      <c r="A275" s="733" t="s">
        <v>887</v>
      </c>
      <c r="B275" s="736" t="s">
        <v>869</v>
      </c>
      <c r="C275" s="737" t="s">
        <v>884</v>
      </c>
      <c r="D275" s="737" t="s">
        <v>1313</v>
      </c>
      <c r="E275" s="758" t="e">
        <f>IF(VLOOKUP($A275,#REF!,1,FALSE)=A275,"有","無")</f>
        <v>#REF!</v>
      </c>
      <c r="F275" s="758" t="e">
        <f>IF(VLOOKUP($A275,#REF!,2,FALSE)=B275,"有","無")</f>
        <v>#REF!</v>
      </c>
      <c r="G275" s="758" t="e">
        <f>IF(VLOOKUP($A275,#REF!,3,FALSE)=C275,"有","無")</f>
        <v>#REF!</v>
      </c>
      <c r="H275" s="758" t="e">
        <f>IF(VLOOKUP($A275,#REF!,4,FALSE)=D275,"有","無")</f>
        <v>#REF!</v>
      </c>
    </row>
    <row r="276" spans="1:8" x14ac:dyDescent="0.55000000000000004">
      <c r="A276" s="733" t="s">
        <v>888</v>
      </c>
      <c r="B276" s="736" t="s">
        <v>869</v>
      </c>
      <c r="C276" s="737" t="s">
        <v>884</v>
      </c>
      <c r="D276" s="737" t="s">
        <v>1313</v>
      </c>
      <c r="E276" s="758" t="e">
        <f>IF(VLOOKUP($A276,#REF!,1,FALSE)=A276,"有","無")</f>
        <v>#REF!</v>
      </c>
      <c r="F276" s="758" t="e">
        <f>IF(VLOOKUP($A276,#REF!,2,FALSE)=B276,"有","無")</f>
        <v>#REF!</v>
      </c>
      <c r="G276" s="758" t="e">
        <f>IF(VLOOKUP($A276,#REF!,3,FALSE)=C276,"有","無")</f>
        <v>#REF!</v>
      </c>
      <c r="H276" s="758" t="e">
        <f>IF(VLOOKUP($A276,#REF!,4,FALSE)=D276,"有","無")</f>
        <v>#REF!</v>
      </c>
    </row>
    <row r="277" spans="1:8" x14ac:dyDescent="0.55000000000000004">
      <c r="A277" s="733" t="s">
        <v>508</v>
      </c>
      <c r="B277" s="743" t="s">
        <v>509</v>
      </c>
      <c r="C277" s="92" t="s">
        <v>889</v>
      </c>
      <c r="D277" s="92" t="s">
        <v>1314</v>
      </c>
      <c r="E277" s="758" t="e">
        <f>IF(VLOOKUP($A277,#REF!,1,FALSE)=A277,"有","無")</f>
        <v>#REF!</v>
      </c>
      <c r="F277" s="758" t="e">
        <f>IF(VLOOKUP($A277,#REF!,2,FALSE)=B277,"有","無")</f>
        <v>#REF!</v>
      </c>
      <c r="G277" s="758" t="e">
        <f>IF(VLOOKUP($A277,#REF!,3,FALSE)=C277,"有","無")</f>
        <v>#REF!</v>
      </c>
      <c r="H277" s="758" t="e">
        <f>IF(VLOOKUP($A277,#REF!,4,FALSE)=D277,"有","無")</f>
        <v>#REF!</v>
      </c>
    </row>
    <row r="278" spans="1:8" x14ac:dyDescent="0.55000000000000004">
      <c r="A278" s="733" t="s">
        <v>510</v>
      </c>
      <c r="B278" s="743" t="s">
        <v>509</v>
      </c>
      <c r="C278" s="92" t="s">
        <v>890</v>
      </c>
      <c r="D278" s="92"/>
      <c r="E278" s="758" t="e">
        <f>IF(VLOOKUP($A278,#REF!,1,FALSE)=A278,"有","無")</f>
        <v>#REF!</v>
      </c>
      <c r="F278" s="758" t="e">
        <f>IF(VLOOKUP($A278,#REF!,2,FALSE)=B278,"有","無")</f>
        <v>#REF!</v>
      </c>
      <c r="G278" s="758" t="e">
        <f>IF(VLOOKUP($A278,#REF!,3,FALSE)=C278,"有","無")</f>
        <v>#REF!</v>
      </c>
      <c r="H278" s="758" t="e">
        <f>IF(VLOOKUP($A278,#REF!,4,FALSE)=D278,"有","無")</f>
        <v>#REF!</v>
      </c>
    </row>
    <row r="279" spans="1:8" x14ac:dyDescent="0.55000000000000004">
      <c r="A279" s="733" t="s">
        <v>511</v>
      </c>
      <c r="B279" s="743" t="s">
        <v>509</v>
      </c>
      <c r="C279" s="92" t="s">
        <v>512</v>
      </c>
      <c r="D279" s="92"/>
      <c r="E279" s="758" t="e">
        <f>IF(VLOOKUP($A279,#REF!,1,FALSE)=A279,"有","無")</f>
        <v>#REF!</v>
      </c>
      <c r="F279" s="758" t="e">
        <f>IF(VLOOKUP($A279,#REF!,2,FALSE)=B279,"有","無")</f>
        <v>#REF!</v>
      </c>
      <c r="G279" s="758" t="e">
        <f>IF(VLOOKUP($A279,#REF!,3,FALSE)=C279,"有","無")</f>
        <v>#REF!</v>
      </c>
      <c r="H279" s="758" t="e">
        <f>IF(VLOOKUP($A279,#REF!,4,FALSE)=D279,"有","無")</f>
        <v>#REF!</v>
      </c>
    </row>
    <row r="280" spans="1:8" x14ac:dyDescent="0.55000000000000004">
      <c r="A280" s="733" t="s">
        <v>891</v>
      </c>
      <c r="B280" s="743" t="s">
        <v>509</v>
      </c>
      <c r="C280" s="92" t="s">
        <v>892</v>
      </c>
      <c r="D280" s="92" t="s">
        <v>1315</v>
      </c>
      <c r="E280" s="758" t="e">
        <f>IF(VLOOKUP($A280,#REF!,1,FALSE)=A280,"有","無")</f>
        <v>#REF!</v>
      </c>
      <c r="F280" s="758" t="e">
        <f>IF(VLOOKUP($A280,#REF!,2,FALSE)=B280,"有","無")</f>
        <v>#REF!</v>
      </c>
      <c r="G280" s="758" t="e">
        <f>IF(VLOOKUP($A280,#REF!,3,FALSE)=C280,"有","無")</f>
        <v>#REF!</v>
      </c>
      <c r="H280" s="758" t="e">
        <f>IF(VLOOKUP($A280,#REF!,4,FALSE)=D280,"有","無")</f>
        <v>#REF!</v>
      </c>
    </row>
    <row r="281" spans="1:8" x14ac:dyDescent="0.55000000000000004">
      <c r="A281" s="733" t="s">
        <v>893</v>
      </c>
      <c r="B281" s="743" t="s">
        <v>509</v>
      </c>
      <c r="C281" s="92" t="s">
        <v>892</v>
      </c>
      <c r="D281" s="92" t="s">
        <v>1315</v>
      </c>
      <c r="E281" s="758" t="e">
        <f>IF(VLOOKUP($A281,#REF!,1,FALSE)=A281,"有","無")</f>
        <v>#REF!</v>
      </c>
      <c r="F281" s="758" t="e">
        <f>IF(VLOOKUP($A281,#REF!,2,FALSE)=B281,"有","無")</f>
        <v>#REF!</v>
      </c>
      <c r="G281" s="758" t="e">
        <f>IF(VLOOKUP($A281,#REF!,3,FALSE)=C281,"有","無")</f>
        <v>#REF!</v>
      </c>
      <c r="H281" s="758" t="e">
        <f>IF(VLOOKUP($A281,#REF!,4,FALSE)=D281,"有","無")</f>
        <v>#REF!</v>
      </c>
    </row>
    <row r="282" spans="1:8" x14ac:dyDescent="0.55000000000000004">
      <c r="A282" s="733" t="s">
        <v>894</v>
      </c>
      <c r="B282" s="743" t="s">
        <v>509</v>
      </c>
      <c r="C282" s="92" t="s">
        <v>892</v>
      </c>
      <c r="D282" s="92" t="s">
        <v>1315</v>
      </c>
      <c r="E282" s="758" t="e">
        <f>IF(VLOOKUP($A282,#REF!,1,FALSE)=A282,"有","無")</f>
        <v>#REF!</v>
      </c>
      <c r="F282" s="758" t="e">
        <f>IF(VLOOKUP($A282,#REF!,2,FALSE)=B282,"有","無")</f>
        <v>#REF!</v>
      </c>
      <c r="G282" s="758" t="e">
        <f>IF(VLOOKUP($A282,#REF!,3,FALSE)=C282,"有","無")</f>
        <v>#REF!</v>
      </c>
      <c r="H282" s="758" t="e">
        <f>IF(VLOOKUP($A282,#REF!,4,FALSE)=D282,"有","無")</f>
        <v>#REF!</v>
      </c>
    </row>
    <row r="283" spans="1:8" x14ac:dyDescent="0.55000000000000004">
      <c r="A283" s="733" t="s">
        <v>895</v>
      </c>
      <c r="B283" s="743" t="s">
        <v>509</v>
      </c>
      <c r="C283" s="92" t="s">
        <v>892</v>
      </c>
      <c r="D283" s="92" t="s">
        <v>1315</v>
      </c>
      <c r="E283" s="758" t="e">
        <f>IF(VLOOKUP($A283,#REF!,1,FALSE)=A283,"有","無")</f>
        <v>#REF!</v>
      </c>
      <c r="F283" s="758" t="e">
        <f>IF(VLOOKUP($A283,#REF!,2,FALSE)=B283,"有","無")</f>
        <v>#REF!</v>
      </c>
      <c r="G283" s="758" t="e">
        <f>IF(VLOOKUP($A283,#REF!,3,FALSE)=C283,"有","無")</f>
        <v>#REF!</v>
      </c>
      <c r="H283" s="758" t="e">
        <f>IF(VLOOKUP($A283,#REF!,4,FALSE)=D283,"有","無")</f>
        <v>#REF!</v>
      </c>
    </row>
    <row r="284" spans="1:8" x14ac:dyDescent="0.55000000000000004">
      <c r="A284" s="733" t="s">
        <v>896</v>
      </c>
      <c r="B284" s="743" t="s">
        <v>509</v>
      </c>
      <c r="C284" s="92" t="s">
        <v>892</v>
      </c>
      <c r="D284" s="92" t="s">
        <v>1315</v>
      </c>
      <c r="E284" s="758" t="e">
        <f>IF(VLOOKUP($A284,#REF!,1,FALSE)=A284,"有","無")</f>
        <v>#REF!</v>
      </c>
      <c r="F284" s="758" t="e">
        <f>IF(VLOOKUP($A284,#REF!,2,FALSE)=B284,"有","無")</f>
        <v>#REF!</v>
      </c>
      <c r="G284" s="758" t="e">
        <f>IF(VLOOKUP($A284,#REF!,3,FALSE)=C284,"有","無")</f>
        <v>#REF!</v>
      </c>
      <c r="H284" s="758" t="e">
        <f>IF(VLOOKUP($A284,#REF!,4,FALSE)=D284,"有","無")</f>
        <v>#REF!</v>
      </c>
    </row>
    <row r="285" spans="1:8" x14ac:dyDescent="0.55000000000000004">
      <c r="A285" s="733" t="s">
        <v>897</v>
      </c>
      <c r="B285" s="743" t="s">
        <v>509</v>
      </c>
      <c r="C285" s="92" t="s">
        <v>892</v>
      </c>
      <c r="D285" s="92" t="s">
        <v>1315</v>
      </c>
      <c r="E285" s="758" t="e">
        <f>IF(VLOOKUP($A285,#REF!,1,FALSE)=A285,"有","無")</f>
        <v>#REF!</v>
      </c>
      <c r="F285" s="758" t="e">
        <f>IF(VLOOKUP($A285,#REF!,2,FALSE)=B285,"有","無")</f>
        <v>#REF!</v>
      </c>
      <c r="G285" s="758" t="e">
        <f>IF(VLOOKUP($A285,#REF!,3,FALSE)=C285,"有","無")</f>
        <v>#REF!</v>
      </c>
      <c r="H285" s="758" t="e">
        <f>IF(VLOOKUP($A285,#REF!,4,FALSE)=D285,"有","無")</f>
        <v>#REF!</v>
      </c>
    </row>
    <row r="286" spans="1:8" x14ac:dyDescent="0.55000000000000004">
      <c r="A286" s="733" t="s">
        <v>513</v>
      </c>
      <c r="B286" s="736" t="s">
        <v>898</v>
      </c>
      <c r="C286" s="737" t="s">
        <v>819</v>
      </c>
      <c r="D286" s="737"/>
      <c r="E286" s="758" t="e">
        <f>IF(VLOOKUP($A286,#REF!,1,FALSE)=A286,"有","無")</f>
        <v>#REF!</v>
      </c>
      <c r="F286" s="758" t="e">
        <f>IF(VLOOKUP($A286,#REF!,2,FALSE)=B286,"有","無")</f>
        <v>#REF!</v>
      </c>
      <c r="G286" s="758" t="e">
        <f>IF(VLOOKUP($A286,#REF!,3,FALSE)=C286,"有","無")</f>
        <v>#REF!</v>
      </c>
      <c r="H286" s="758" t="e">
        <f>IF(VLOOKUP($A286,#REF!,4,FALSE)=D286,"有","無")</f>
        <v>#REF!</v>
      </c>
    </row>
    <row r="287" spans="1:8" x14ac:dyDescent="0.55000000000000004">
      <c r="A287" s="733" t="s">
        <v>514</v>
      </c>
      <c r="B287" s="736" t="s">
        <v>898</v>
      </c>
      <c r="C287" s="737" t="s">
        <v>819</v>
      </c>
      <c r="D287" s="737"/>
      <c r="E287" s="758" t="e">
        <f>IF(VLOOKUP($A287,#REF!,1,FALSE)=A287,"有","無")</f>
        <v>#REF!</v>
      </c>
      <c r="F287" s="758" t="e">
        <f>IF(VLOOKUP($A287,#REF!,2,FALSE)=B287,"有","無")</f>
        <v>#REF!</v>
      </c>
      <c r="G287" s="758" t="e">
        <f>IF(VLOOKUP($A287,#REF!,3,FALSE)=C287,"有","無")</f>
        <v>#REF!</v>
      </c>
      <c r="H287" s="758" t="e">
        <f>IF(VLOOKUP($A287,#REF!,4,FALSE)=D287,"有","無")</f>
        <v>#REF!</v>
      </c>
    </row>
    <row r="288" spans="1:8" x14ac:dyDescent="0.55000000000000004">
      <c r="A288" s="733" t="s">
        <v>515</v>
      </c>
      <c r="B288" s="736" t="s">
        <v>898</v>
      </c>
      <c r="C288" s="737" t="s">
        <v>819</v>
      </c>
      <c r="D288" s="737" t="s">
        <v>1316</v>
      </c>
      <c r="E288" s="758" t="e">
        <f>IF(VLOOKUP($A288,#REF!,1,FALSE)=A288,"有","無")</f>
        <v>#REF!</v>
      </c>
      <c r="F288" s="758" t="e">
        <f>IF(VLOOKUP($A288,#REF!,2,FALSE)=B288,"有","無")</f>
        <v>#REF!</v>
      </c>
      <c r="G288" s="758" t="e">
        <f>IF(VLOOKUP($A288,#REF!,3,FALSE)=C288,"有","無")</f>
        <v>#REF!</v>
      </c>
      <c r="H288" s="758" t="e">
        <f>IF(VLOOKUP($A288,#REF!,4,FALSE)=D288,"有","無")</f>
        <v>#REF!</v>
      </c>
    </row>
    <row r="289" spans="1:8" x14ac:dyDescent="0.55000000000000004">
      <c r="A289" s="733" t="s">
        <v>516</v>
      </c>
      <c r="B289" s="736" t="s">
        <v>517</v>
      </c>
      <c r="C289" s="737" t="s">
        <v>518</v>
      </c>
      <c r="D289" s="737" t="s">
        <v>519</v>
      </c>
      <c r="E289" s="758" t="e">
        <f>IF(VLOOKUP($A289,#REF!,1,FALSE)=A289,"有","無")</f>
        <v>#REF!</v>
      </c>
      <c r="F289" s="758" t="e">
        <f>IF(VLOOKUP($A289,#REF!,2,FALSE)=B289,"有","無")</f>
        <v>#REF!</v>
      </c>
      <c r="G289" s="758" t="e">
        <f>IF(VLOOKUP($A289,#REF!,3,FALSE)=C289,"有","無")</f>
        <v>#REF!</v>
      </c>
      <c r="H289" s="758" t="e">
        <f>IF(VLOOKUP($A289,#REF!,4,FALSE)=D289,"有","無")</f>
        <v>#REF!</v>
      </c>
    </row>
    <row r="290" spans="1:8" x14ac:dyDescent="0.55000000000000004">
      <c r="A290" s="733" t="s">
        <v>899</v>
      </c>
      <c r="B290" s="736" t="s">
        <v>900</v>
      </c>
      <c r="C290" s="737" t="s">
        <v>901</v>
      </c>
      <c r="D290" s="737" t="s">
        <v>1317</v>
      </c>
      <c r="E290" s="758" t="e">
        <f>IF(VLOOKUP($A290,#REF!,1,FALSE)=A290,"有","無")</f>
        <v>#REF!</v>
      </c>
      <c r="F290" s="758" t="e">
        <f>IF(VLOOKUP($A290,#REF!,2,FALSE)=B290,"有","無")</f>
        <v>#REF!</v>
      </c>
      <c r="G290" s="758" t="e">
        <f>IF(VLOOKUP($A290,#REF!,3,FALSE)=C290,"有","無")</f>
        <v>#REF!</v>
      </c>
      <c r="H290" s="758" t="e">
        <f>IF(VLOOKUP($A290,#REF!,4,FALSE)=D290,"有","無")</f>
        <v>#REF!</v>
      </c>
    </row>
    <row r="291" spans="1:8" x14ac:dyDescent="0.55000000000000004">
      <c r="A291" s="733" t="s">
        <v>902</v>
      </c>
      <c r="B291" s="736" t="s">
        <v>900</v>
      </c>
      <c r="C291" s="737" t="s">
        <v>901</v>
      </c>
      <c r="D291" s="737" t="s">
        <v>1318</v>
      </c>
      <c r="E291" s="758" t="e">
        <f>IF(VLOOKUP($A291,#REF!,1,FALSE)=A291,"有","無")</f>
        <v>#REF!</v>
      </c>
      <c r="F291" s="758" t="e">
        <f>IF(VLOOKUP($A291,#REF!,2,FALSE)=B291,"有","無")</f>
        <v>#REF!</v>
      </c>
      <c r="G291" s="758" t="e">
        <f>IF(VLOOKUP($A291,#REF!,3,FALSE)=C291,"有","無")</f>
        <v>#REF!</v>
      </c>
      <c r="H291" s="758" t="e">
        <f>IF(VLOOKUP($A291,#REF!,4,FALSE)=D291,"有","無")</f>
        <v>#REF!</v>
      </c>
    </row>
    <row r="292" spans="1:8" x14ac:dyDescent="0.55000000000000004">
      <c r="A292" s="733" t="s">
        <v>903</v>
      </c>
      <c r="B292" s="736" t="s">
        <v>900</v>
      </c>
      <c r="C292" s="737" t="s">
        <v>904</v>
      </c>
      <c r="D292" s="737" t="s">
        <v>1319</v>
      </c>
      <c r="E292" s="758" t="e">
        <f>IF(VLOOKUP($A292,#REF!,1,FALSE)=A292,"有","無")</f>
        <v>#REF!</v>
      </c>
      <c r="F292" s="758" t="e">
        <f>IF(VLOOKUP($A292,#REF!,2,FALSE)=B292,"有","無")</f>
        <v>#REF!</v>
      </c>
      <c r="G292" s="758" t="e">
        <f>IF(VLOOKUP($A292,#REF!,3,FALSE)=C292,"有","無")</f>
        <v>#REF!</v>
      </c>
      <c r="H292" s="758" t="e">
        <f>IF(VLOOKUP($A292,#REF!,4,FALSE)=D292,"有","無")</f>
        <v>#REF!</v>
      </c>
    </row>
    <row r="293" spans="1:8" x14ac:dyDescent="0.55000000000000004">
      <c r="A293" s="733" t="s">
        <v>905</v>
      </c>
      <c r="B293" s="736" t="s">
        <v>517</v>
      </c>
      <c r="C293" s="737" t="s">
        <v>906</v>
      </c>
      <c r="D293" s="737" t="s">
        <v>1320</v>
      </c>
      <c r="E293" s="758" t="e">
        <f>IF(VLOOKUP($A293,#REF!,1,FALSE)=A293,"有","無")</f>
        <v>#REF!</v>
      </c>
      <c r="F293" s="758" t="e">
        <f>IF(VLOOKUP($A293,#REF!,2,FALSE)=B293,"有","無")</f>
        <v>#REF!</v>
      </c>
      <c r="G293" s="758" t="e">
        <f>IF(VLOOKUP($A293,#REF!,3,FALSE)=C293,"有","無")</f>
        <v>#REF!</v>
      </c>
      <c r="H293" s="758" t="e">
        <f>IF(VLOOKUP($A293,#REF!,4,FALSE)=D293,"有","無")</f>
        <v>#REF!</v>
      </c>
    </row>
    <row r="294" spans="1:8" x14ac:dyDescent="0.55000000000000004">
      <c r="A294" s="733" t="s">
        <v>907</v>
      </c>
      <c r="B294" s="736" t="s">
        <v>517</v>
      </c>
      <c r="C294" s="737" t="s">
        <v>906</v>
      </c>
      <c r="D294" s="737" t="s">
        <v>1321</v>
      </c>
      <c r="E294" s="758" t="e">
        <f>IF(VLOOKUP($A294,#REF!,1,FALSE)=A294,"有","無")</f>
        <v>#REF!</v>
      </c>
      <c r="F294" s="758" t="e">
        <f>IF(VLOOKUP($A294,#REF!,2,FALSE)=B294,"有","無")</f>
        <v>#REF!</v>
      </c>
      <c r="G294" s="758" t="e">
        <f>IF(VLOOKUP($A294,#REF!,3,FALSE)=C294,"有","無")</f>
        <v>#REF!</v>
      </c>
      <c r="H294" s="758" t="e">
        <f>IF(VLOOKUP($A294,#REF!,4,FALSE)=D294,"有","無")</f>
        <v>#REF!</v>
      </c>
    </row>
    <row r="295" spans="1:8" x14ac:dyDescent="0.55000000000000004">
      <c r="A295" s="733" t="s">
        <v>908</v>
      </c>
      <c r="B295" s="736" t="s">
        <v>517</v>
      </c>
      <c r="C295" s="737" t="s">
        <v>906</v>
      </c>
      <c r="D295" s="737" t="s">
        <v>1322</v>
      </c>
      <c r="E295" s="758" t="e">
        <f>IF(VLOOKUP($A295,#REF!,1,FALSE)=A295,"有","無")</f>
        <v>#REF!</v>
      </c>
      <c r="F295" s="758" t="e">
        <f>IF(VLOOKUP($A295,#REF!,2,FALSE)=B295,"有","無")</f>
        <v>#REF!</v>
      </c>
      <c r="G295" s="758" t="e">
        <f>IF(VLOOKUP($A295,#REF!,3,FALSE)=C295,"有","無")</f>
        <v>#REF!</v>
      </c>
      <c r="H295" s="758" t="e">
        <f>IF(VLOOKUP($A295,#REF!,4,FALSE)=D295,"有","無")</f>
        <v>#REF!</v>
      </c>
    </row>
    <row r="296" spans="1:8" x14ac:dyDescent="0.55000000000000004">
      <c r="A296" s="733" t="s">
        <v>909</v>
      </c>
      <c r="B296" s="736" t="s">
        <v>517</v>
      </c>
      <c r="C296" s="739" t="s">
        <v>910</v>
      </c>
      <c r="D296" s="737" t="s">
        <v>1323</v>
      </c>
      <c r="E296" s="758" t="e">
        <f>IF(VLOOKUP($A296,#REF!,1,FALSE)=A296,"有","無")</f>
        <v>#REF!</v>
      </c>
      <c r="F296" s="758" t="e">
        <f>IF(VLOOKUP($A296,#REF!,2,FALSE)=B296,"有","無")</f>
        <v>#REF!</v>
      </c>
      <c r="G296" s="758" t="e">
        <f>IF(VLOOKUP($A296,#REF!,3,FALSE)=C296,"有","無")</f>
        <v>#REF!</v>
      </c>
      <c r="H296" s="758" t="e">
        <f>IF(VLOOKUP($A296,#REF!,4,FALSE)=D296,"有","無")</f>
        <v>#REF!</v>
      </c>
    </row>
    <row r="297" spans="1:8" x14ac:dyDescent="0.55000000000000004">
      <c r="A297" s="733" t="s">
        <v>520</v>
      </c>
      <c r="B297" s="734" t="s">
        <v>521</v>
      </c>
      <c r="C297" s="735" t="s">
        <v>911</v>
      </c>
      <c r="D297" s="735" t="s">
        <v>1324</v>
      </c>
      <c r="E297" s="758" t="e">
        <f>IF(VLOOKUP($A297,#REF!,1,FALSE)=A297,"有","無")</f>
        <v>#REF!</v>
      </c>
      <c r="F297" s="758" t="e">
        <f>IF(VLOOKUP($A297,#REF!,2,FALSE)=B297,"有","無")</f>
        <v>#REF!</v>
      </c>
      <c r="G297" s="758" t="e">
        <f>IF(VLOOKUP($A297,#REF!,3,FALSE)=C297,"有","無")</f>
        <v>#REF!</v>
      </c>
      <c r="H297" s="758" t="e">
        <f>IF(VLOOKUP($A297,#REF!,4,FALSE)=D297,"有","無")</f>
        <v>#REF!</v>
      </c>
    </row>
    <row r="298" spans="1:8" x14ac:dyDescent="0.55000000000000004">
      <c r="A298" s="733" t="s">
        <v>522</v>
      </c>
      <c r="B298" s="734" t="s">
        <v>521</v>
      </c>
      <c r="C298" s="735" t="s">
        <v>911</v>
      </c>
      <c r="D298" s="735" t="s">
        <v>1324</v>
      </c>
      <c r="E298" s="758" t="e">
        <f>IF(VLOOKUP($A298,#REF!,1,FALSE)=A298,"有","無")</f>
        <v>#REF!</v>
      </c>
      <c r="F298" s="758" t="e">
        <f>IF(VLOOKUP($A298,#REF!,2,FALSE)=B298,"有","無")</f>
        <v>#REF!</v>
      </c>
      <c r="G298" s="758" t="e">
        <f>IF(VLOOKUP($A298,#REF!,3,FALSE)=C298,"有","無")</f>
        <v>#REF!</v>
      </c>
      <c r="H298" s="758" t="e">
        <f>IF(VLOOKUP($A298,#REF!,4,FALSE)=D298,"有","無")</f>
        <v>#REF!</v>
      </c>
    </row>
    <row r="299" spans="1:8" x14ac:dyDescent="0.55000000000000004">
      <c r="A299" s="733" t="s">
        <v>523</v>
      </c>
      <c r="B299" s="734" t="s">
        <v>521</v>
      </c>
      <c r="C299" s="735" t="s">
        <v>911</v>
      </c>
      <c r="D299" s="735" t="s">
        <v>1325</v>
      </c>
      <c r="E299" s="758" t="e">
        <f>IF(VLOOKUP($A299,#REF!,1,FALSE)=A299,"有","無")</f>
        <v>#REF!</v>
      </c>
      <c r="F299" s="758" t="e">
        <f>IF(VLOOKUP($A299,#REF!,2,FALSE)=B299,"有","無")</f>
        <v>#REF!</v>
      </c>
      <c r="G299" s="758" t="e">
        <f>IF(VLOOKUP($A299,#REF!,3,FALSE)=C299,"有","無")</f>
        <v>#REF!</v>
      </c>
      <c r="H299" s="758" t="e">
        <f>IF(VLOOKUP($A299,#REF!,4,FALSE)=D299,"有","無")</f>
        <v>#REF!</v>
      </c>
    </row>
    <row r="300" spans="1:8" x14ac:dyDescent="0.55000000000000004">
      <c r="A300" s="733" t="s">
        <v>524</v>
      </c>
      <c r="B300" s="734" t="s">
        <v>521</v>
      </c>
      <c r="C300" s="735" t="s">
        <v>912</v>
      </c>
      <c r="D300" s="735" t="s">
        <v>1326</v>
      </c>
      <c r="E300" s="758" t="e">
        <f>IF(VLOOKUP($A300,#REF!,1,FALSE)=A300,"有","無")</f>
        <v>#REF!</v>
      </c>
      <c r="F300" s="758" t="e">
        <f>IF(VLOOKUP($A300,#REF!,2,FALSE)=B300,"有","無")</f>
        <v>#REF!</v>
      </c>
      <c r="G300" s="758" t="e">
        <f>IF(VLOOKUP($A300,#REF!,3,FALSE)=C300,"有","無")</f>
        <v>#REF!</v>
      </c>
      <c r="H300" s="758" t="e">
        <f>IF(VLOOKUP($A300,#REF!,4,FALSE)=D300,"有","無")</f>
        <v>#REF!</v>
      </c>
    </row>
    <row r="301" spans="1:8" x14ac:dyDescent="0.55000000000000004">
      <c r="A301" s="733" t="s">
        <v>525</v>
      </c>
      <c r="B301" s="734" t="s">
        <v>521</v>
      </c>
      <c r="C301" s="735" t="s">
        <v>911</v>
      </c>
      <c r="D301" s="735" t="s">
        <v>1327</v>
      </c>
      <c r="E301" s="758" t="e">
        <f>IF(VLOOKUP($A301,#REF!,1,FALSE)=A301,"有","無")</f>
        <v>#REF!</v>
      </c>
      <c r="F301" s="758" t="e">
        <f>IF(VLOOKUP($A301,#REF!,2,FALSE)=B301,"有","無")</f>
        <v>#REF!</v>
      </c>
      <c r="G301" s="758" t="e">
        <f>IF(VLOOKUP($A301,#REF!,3,FALSE)=C301,"有","無")</f>
        <v>#REF!</v>
      </c>
      <c r="H301" s="758" t="e">
        <f>IF(VLOOKUP($A301,#REF!,4,FALSE)=D301,"有","無")</f>
        <v>#REF!</v>
      </c>
    </row>
    <row r="302" spans="1:8" x14ac:dyDescent="0.55000000000000004">
      <c r="A302" s="733" t="s">
        <v>526</v>
      </c>
      <c r="B302" s="734" t="s">
        <v>521</v>
      </c>
      <c r="C302" s="735" t="s">
        <v>527</v>
      </c>
      <c r="D302" s="735" t="s">
        <v>532</v>
      </c>
      <c r="E302" s="758"/>
      <c r="F302" s="758"/>
      <c r="G302" s="758"/>
      <c r="H302" s="758"/>
    </row>
    <row r="303" spans="1:8" x14ac:dyDescent="0.55000000000000004">
      <c r="A303" s="733" t="s">
        <v>529</v>
      </c>
      <c r="B303" s="734" t="s">
        <v>521</v>
      </c>
      <c r="C303" s="735" t="s">
        <v>527</v>
      </c>
      <c r="D303" s="735" t="s">
        <v>532</v>
      </c>
      <c r="E303" s="758"/>
      <c r="F303" s="758"/>
      <c r="G303" s="758"/>
      <c r="H303" s="758"/>
    </row>
    <row r="304" spans="1:8" x14ac:dyDescent="0.55000000000000004">
      <c r="A304" s="733" t="s">
        <v>531</v>
      </c>
      <c r="B304" s="734" t="s">
        <v>521</v>
      </c>
      <c r="C304" s="735" t="s">
        <v>527</v>
      </c>
      <c r="D304" s="735" t="s">
        <v>534</v>
      </c>
      <c r="E304" s="758"/>
      <c r="F304" s="758"/>
      <c r="G304" s="758"/>
      <c r="H304" s="758"/>
    </row>
    <row r="305" spans="1:8" x14ac:dyDescent="0.55000000000000004">
      <c r="A305" s="733" t="s">
        <v>533</v>
      </c>
      <c r="B305" s="734" t="s">
        <v>521</v>
      </c>
      <c r="C305" s="735" t="s">
        <v>527</v>
      </c>
      <c r="D305" s="735" t="s">
        <v>532</v>
      </c>
      <c r="E305" s="758"/>
      <c r="F305" s="758"/>
      <c r="G305" s="758"/>
      <c r="H305" s="758"/>
    </row>
    <row r="306" spans="1:8" x14ac:dyDescent="0.55000000000000004">
      <c r="A306" s="733" t="s">
        <v>535</v>
      </c>
      <c r="B306" s="734" t="s">
        <v>521</v>
      </c>
      <c r="C306" s="735" t="s">
        <v>527</v>
      </c>
      <c r="D306" s="735" t="s">
        <v>530</v>
      </c>
      <c r="E306" s="758"/>
      <c r="F306" s="758"/>
      <c r="G306" s="758"/>
      <c r="H306" s="758"/>
    </row>
    <row r="307" spans="1:8" x14ac:dyDescent="0.55000000000000004">
      <c r="A307" s="733" t="s">
        <v>913</v>
      </c>
      <c r="B307" s="734" t="s">
        <v>521</v>
      </c>
      <c r="C307" s="735" t="s">
        <v>527</v>
      </c>
      <c r="D307" s="735" t="s">
        <v>528</v>
      </c>
      <c r="E307" s="758"/>
      <c r="F307" s="758"/>
      <c r="G307" s="758"/>
      <c r="H307" s="758"/>
    </row>
    <row r="308" spans="1:8" x14ac:dyDescent="0.55000000000000004">
      <c r="A308" s="733" t="s">
        <v>914</v>
      </c>
      <c r="B308" s="734" t="s">
        <v>521</v>
      </c>
      <c r="C308" s="735" t="s">
        <v>536</v>
      </c>
      <c r="D308" s="735" t="s">
        <v>537</v>
      </c>
      <c r="E308" s="758"/>
      <c r="F308" s="758"/>
      <c r="G308" s="758"/>
      <c r="H308" s="758"/>
    </row>
    <row r="309" spans="1:8" x14ac:dyDescent="0.55000000000000004">
      <c r="A309" s="733" t="s">
        <v>538</v>
      </c>
      <c r="B309" s="734" t="s">
        <v>521</v>
      </c>
      <c r="C309" s="735" t="s">
        <v>915</v>
      </c>
      <c r="D309" s="744"/>
      <c r="E309" s="758"/>
      <c r="F309" s="758"/>
      <c r="G309" s="758"/>
      <c r="H309" s="758"/>
    </row>
    <row r="310" spans="1:8" x14ac:dyDescent="0.55000000000000004">
      <c r="A310" s="733" t="s">
        <v>540</v>
      </c>
      <c r="B310" s="734" t="s">
        <v>521</v>
      </c>
      <c r="C310" s="735" t="s">
        <v>916</v>
      </c>
      <c r="D310" s="735" t="s">
        <v>539</v>
      </c>
      <c r="E310" s="758"/>
      <c r="F310" s="758"/>
      <c r="G310" s="758"/>
      <c r="H310" s="758"/>
    </row>
    <row r="311" spans="1:8" x14ac:dyDescent="0.55000000000000004">
      <c r="A311" s="733" t="s">
        <v>541</v>
      </c>
      <c r="B311" s="734" t="s">
        <v>542</v>
      </c>
      <c r="C311" s="735" t="s">
        <v>258</v>
      </c>
      <c r="D311" s="735" t="s">
        <v>1328</v>
      </c>
      <c r="E311" s="758"/>
      <c r="F311" s="758"/>
      <c r="G311" s="758"/>
      <c r="H311" s="758"/>
    </row>
    <row r="312" spans="1:8" x14ac:dyDescent="0.55000000000000004">
      <c r="A312" s="733" t="s">
        <v>543</v>
      </c>
      <c r="B312" s="734" t="s">
        <v>542</v>
      </c>
      <c r="C312" s="735" t="s">
        <v>255</v>
      </c>
      <c r="D312" s="735" t="s">
        <v>1329</v>
      </c>
      <c r="E312" s="758"/>
      <c r="F312" s="758"/>
      <c r="G312" s="758"/>
      <c r="H312" s="758"/>
    </row>
    <row r="313" spans="1:8" x14ac:dyDescent="0.55000000000000004">
      <c r="A313" s="733" t="s">
        <v>545</v>
      </c>
      <c r="B313" s="734" t="s">
        <v>542</v>
      </c>
      <c r="C313" s="735" t="s">
        <v>255</v>
      </c>
      <c r="D313" s="735" t="s">
        <v>1330</v>
      </c>
      <c r="E313" s="758"/>
      <c r="F313" s="758"/>
      <c r="G313" s="758"/>
      <c r="H313" s="758"/>
    </row>
    <row r="314" spans="1:8" x14ac:dyDescent="0.55000000000000004">
      <c r="A314" s="733" t="s">
        <v>548</v>
      </c>
      <c r="B314" s="734" t="s">
        <v>542</v>
      </c>
      <c r="C314" s="735" t="s">
        <v>256</v>
      </c>
      <c r="D314" s="735" t="s">
        <v>544</v>
      </c>
      <c r="E314" s="758"/>
      <c r="F314" s="758"/>
      <c r="G314" s="758"/>
      <c r="H314" s="758"/>
    </row>
    <row r="315" spans="1:8" x14ac:dyDescent="0.55000000000000004">
      <c r="A315" s="733" t="s">
        <v>917</v>
      </c>
      <c r="B315" s="734" t="s">
        <v>542</v>
      </c>
      <c r="C315" s="735" t="s">
        <v>256</v>
      </c>
      <c r="D315" s="735" t="s">
        <v>546</v>
      </c>
      <c r="E315" s="758"/>
      <c r="F315" s="758"/>
      <c r="G315" s="758"/>
      <c r="H315" s="758"/>
    </row>
    <row r="316" spans="1:8" x14ac:dyDescent="0.55000000000000004">
      <c r="A316" s="733" t="s">
        <v>918</v>
      </c>
      <c r="B316" s="734" t="s">
        <v>542</v>
      </c>
      <c r="C316" s="735" t="s">
        <v>256</v>
      </c>
      <c r="D316" s="735" t="s">
        <v>547</v>
      </c>
      <c r="E316" s="758"/>
      <c r="F316" s="758"/>
      <c r="G316" s="758"/>
      <c r="H316" s="758"/>
    </row>
    <row r="317" spans="1:8" x14ac:dyDescent="0.55000000000000004">
      <c r="A317" s="733" t="s">
        <v>919</v>
      </c>
      <c r="B317" s="734" t="s">
        <v>542</v>
      </c>
      <c r="C317" s="735" t="s">
        <v>256</v>
      </c>
      <c r="D317" s="735" t="s">
        <v>1331</v>
      </c>
      <c r="E317" s="758"/>
      <c r="F317" s="758"/>
      <c r="G317" s="758"/>
      <c r="H317" s="758"/>
    </row>
    <row r="318" spans="1:8" x14ac:dyDescent="0.55000000000000004">
      <c r="A318" s="733" t="s">
        <v>549</v>
      </c>
      <c r="B318" s="736" t="s">
        <v>920</v>
      </c>
      <c r="C318" s="737" t="s">
        <v>921</v>
      </c>
      <c r="D318" s="737"/>
      <c r="E318" s="758"/>
      <c r="F318" s="758"/>
      <c r="G318" s="758"/>
      <c r="H318" s="758"/>
    </row>
    <row r="319" spans="1:8" x14ac:dyDescent="0.55000000000000004">
      <c r="A319" s="733" t="s">
        <v>550</v>
      </c>
      <c r="B319" s="736" t="s">
        <v>920</v>
      </c>
      <c r="C319" s="737" t="s">
        <v>1459</v>
      </c>
      <c r="D319" s="737"/>
      <c r="E319" s="758"/>
      <c r="F319" s="758"/>
      <c r="G319" s="758"/>
      <c r="H319" s="758"/>
    </row>
    <row r="320" spans="1:8" x14ac:dyDescent="0.55000000000000004">
      <c r="A320" s="745" t="s">
        <v>1460</v>
      </c>
      <c r="B320" s="734" t="s">
        <v>552</v>
      </c>
      <c r="C320" s="735" t="s">
        <v>558</v>
      </c>
      <c r="D320" s="735" t="s">
        <v>559</v>
      </c>
      <c r="E320" s="758"/>
      <c r="F320" s="758"/>
      <c r="G320" s="758"/>
      <c r="H320" s="758"/>
    </row>
    <row r="321" spans="1:8" x14ac:dyDescent="0.55000000000000004">
      <c r="A321" s="733" t="s">
        <v>551</v>
      </c>
      <c r="B321" s="734" t="s">
        <v>552</v>
      </c>
      <c r="C321" s="735" t="s">
        <v>922</v>
      </c>
      <c r="D321" s="735" t="s">
        <v>1332</v>
      </c>
      <c r="E321" s="758"/>
      <c r="F321" s="758"/>
      <c r="G321" s="758"/>
      <c r="H321" s="758"/>
    </row>
    <row r="322" spans="1:8" x14ac:dyDescent="0.55000000000000004">
      <c r="A322" s="733" t="s">
        <v>554</v>
      </c>
      <c r="B322" s="734" t="s">
        <v>552</v>
      </c>
      <c r="C322" s="735" t="s">
        <v>922</v>
      </c>
      <c r="D322" s="735" t="s">
        <v>1332</v>
      </c>
      <c r="E322" s="758"/>
      <c r="F322" s="758"/>
      <c r="G322" s="758"/>
      <c r="H322" s="758"/>
    </row>
    <row r="323" spans="1:8" x14ac:dyDescent="0.55000000000000004">
      <c r="A323" s="733" t="s">
        <v>555</v>
      </c>
      <c r="B323" s="734" t="s">
        <v>552</v>
      </c>
      <c r="C323" s="735" t="s">
        <v>922</v>
      </c>
      <c r="D323" s="735" t="s">
        <v>1332</v>
      </c>
      <c r="E323" s="758"/>
      <c r="F323" s="758"/>
      <c r="G323" s="758"/>
      <c r="H323" s="758"/>
    </row>
    <row r="324" spans="1:8" x14ac:dyDescent="0.55000000000000004">
      <c r="A324" s="733" t="s">
        <v>556</v>
      </c>
      <c r="B324" s="734" t="s">
        <v>552</v>
      </c>
      <c r="C324" s="735" t="s">
        <v>922</v>
      </c>
      <c r="D324" s="735" t="s">
        <v>1332</v>
      </c>
      <c r="E324" s="758"/>
      <c r="F324" s="758"/>
      <c r="G324" s="758"/>
      <c r="H324" s="758"/>
    </row>
    <row r="325" spans="1:8" x14ac:dyDescent="0.55000000000000004">
      <c r="A325" s="733" t="s">
        <v>557</v>
      </c>
      <c r="B325" s="734" t="s">
        <v>552</v>
      </c>
      <c r="C325" s="735" t="s">
        <v>922</v>
      </c>
      <c r="D325" s="735" t="s">
        <v>1332</v>
      </c>
      <c r="E325" s="758"/>
      <c r="F325" s="758"/>
      <c r="G325" s="758"/>
      <c r="H325" s="758"/>
    </row>
    <row r="326" spans="1:8" x14ac:dyDescent="0.55000000000000004">
      <c r="A326" s="733" t="s">
        <v>923</v>
      </c>
      <c r="B326" s="734" t="s">
        <v>552</v>
      </c>
      <c r="C326" s="735" t="s">
        <v>922</v>
      </c>
      <c r="D326" s="735" t="s">
        <v>1332</v>
      </c>
      <c r="E326" s="758"/>
      <c r="F326" s="758"/>
      <c r="G326" s="758"/>
      <c r="H326" s="758"/>
    </row>
    <row r="327" spans="1:8" x14ac:dyDescent="0.55000000000000004">
      <c r="A327" s="733" t="s">
        <v>924</v>
      </c>
      <c r="B327" s="734" t="s">
        <v>552</v>
      </c>
      <c r="C327" s="735" t="s">
        <v>922</v>
      </c>
      <c r="D327" s="735" t="s">
        <v>1332</v>
      </c>
      <c r="E327" s="758"/>
      <c r="F327" s="758"/>
      <c r="G327" s="758"/>
      <c r="H327" s="758"/>
    </row>
    <row r="328" spans="1:8" x14ac:dyDescent="0.55000000000000004">
      <c r="A328" s="733" t="s">
        <v>925</v>
      </c>
      <c r="B328" s="734" t="s">
        <v>552</v>
      </c>
      <c r="C328" s="735" t="s">
        <v>922</v>
      </c>
      <c r="D328" s="735" t="s">
        <v>1332</v>
      </c>
      <c r="E328" s="758"/>
      <c r="F328" s="758"/>
      <c r="G328" s="758"/>
      <c r="H328" s="758"/>
    </row>
    <row r="329" spans="1:8" x14ac:dyDescent="0.55000000000000004">
      <c r="A329" s="733" t="s">
        <v>926</v>
      </c>
      <c r="B329" s="734" t="s">
        <v>552</v>
      </c>
      <c r="C329" s="735" t="s">
        <v>553</v>
      </c>
      <c r="D329" s="735" t="s">
        <v>1333</v>
      </c>
      <c r="E329" s="758"/>
      <c r="F329" s="758"/>
      <c r="G329" s="758"/>
      <c r="H329" s="758"/>
    </row>
    <row r="330" spans="1:8" x14ac:dyDescent="0.55000000000000004">
      <c r="A330" s="733" t="s">
        <v>927</v>
      </c>
      <c r="B330" s="734" t="s">
        <v>552</v>
      </c>
      <c r="C330" s="735" t="s">
        <v>553</v>
      </c>
      <c r="D330" s="735" t="s">
        <v>1334</v>
      </c>
      <c r="E330" s="758"/>
      <c r="F330" s="758"/>
      <c r="G330" s="758"/>
      <c r="H330" s="758"/>
    </row>
    <row r="331" spans="1:8" x14ac:dyDescent="0.55000000000000004">
      <c r="A331" s="733" t="s">
        <v>1461</v>
      </c>
      <c r="B331" s="734" t="s">
        <v>552</v>
      </c>
      <c r="C331" s="735" t="s">
        <v>553</v>
      </c>
      <c r="D331" s="735" t="s">
        <v>1481</v>
      </c>
      <c r="E331" s="758"/>
      <c r="F331" s="758"/>
      <c r="G331" s="758"/>
      <c r="H331" s="758"/>
    </row>
    <row r="332" spans="1:8" x14ac:dyDescent="0.55000000000000004">
      <c r="A332" s="733" t="s">
        <v>560</v>
      </c>
      <c r="B332" s="738" t="s">
        <v>928</v>
      </c>
      <c r="C332" s="739" t="s">
        <v>929</v>
      </c>
      <c r="D332" s="739" t="s">
        <v>561</v>
      </c>
      <c r="E332" s="758"/>
      <c r="F332" s="758"/>
      <c r="G332" s="758"/>
      <c r="H332" s="758"/>
    </row>
    <row r="333" spans="1:8" x14ac:dyDescent="0.55000000000000004">
      <c r="A333" s="733" t="s">
        <v>562</v>
      </c>
      <c r="B333" s="736" t="s">
        <v>930</v>
      </c>
      <c r="C333" s="737" t="s">
        <v>931</v>
      </c>
      <c r="D333" s="737" t="s">
        <v>1335</v>
      </c>
      <c r="E333" s="758"/>
      <c r="F333" s="758"/>
      <c r="G333" s="758"/>
      <c r="H333" s="758"/>
    </row>
    <row r="334" spans="1:8" x14ac:dyDescent="0.55000000000000004">
      <c r="A334" s="733" t="s">
        <v>932</v>
      </c>
      <c r="B334" s="736" t="s">
        <v>930</v>
      </c>
      <c r="C334" s="737" t="s">
        <v>931</v>
      </c>
      <c r="D334" s="737" t="s">
        <v>1336</v>
      </c>
      <c r="E334" s="758"/>
      <c r="F334" s="758"/>
      <c r="G334" s="758"/>
      <c r="H334" s="758"/>
    </row>
    <row r="335" spans="1:8" x14ac:dyDescent="0.55000000000000004">
      <c r="A335" s="733" t="s">
        <v>564</v>
      </c>
      <c r="B335" s="736" t="s">
        <v>930</v>
      </c>
      <c r="C335" s="737" t="s">
        <v>829</v>
      </c>
      <c r="D335" s="737" t="s">
        <v>1337</v>
      </c>
      <c r="E335" s="758"/>
      <c r="F335" s="758"/>
      <c r="G335" s="758"/>
      <c r="H335" s="758"/>
    </row>
    <row r="336" spans="1:8" x14ac:dyDescent="0.55000000000000004">
      <c r="A336" s="733" t="s">
        <v>933</v>
      </c>
      <c r="B336" s="736" t="s">
        <v>930</v>
      </c>
      <c r="C336" s="737" t="s">
        <v>934</v>
      </c>
      <c r="D336" s="737" t="s">
        <v>566</v>
      </c>
      <c r="E336" s="758"/>
      <c r="F336" s="758"/>
      <c r="G336" s="758"/>
      <c r="H336" s="758"/>
    </row>
    <row r="337" spans="1:8" x14ac:dyDescent="0.55000000000000004">
      <c r="A337" s="733" t="s">
        <v>565</v>
      </c>
      <c r="B337" s="736" t="s">
        <v>563</v>
      </c>
      <c r="C337" s="737" t="s">
        <v>287</v>
      </c>
      <c r="D337" s="737" t="s">
        <v>569</v>
      </c>
      <c r="E337" s="758"/>
      <c r="F337" s="758"/>
      <c r="G337" s="758"/>
      <c r="H337" s="758"/>
    </row>
    <row r="338" spans="1:8" x14ac:dyDescent="0.55000000000000004">
      <c r="A338" s="733" t="s">
        <v>567</v>
      </c>
      <c r="B338" s="736" t="s">
        <v>563</v>
      </c>
      <c r="C338" s="737" t="s">
        <v>287</v>
      </c>
      <c r="D338" s="737" t="s">
        <v>571</v>
      </c>
      <c r="E338" s="758"/>
      <c r="F338" s="758"/>
      <c r="G338" s="758"/>
      <c r="H338" s="758"/>
    </row>
    <row r="339" spans="1:8" x14ac:dyDescent="0.55000000000000004">
      <c r="A339" s="733" t="s">
        <v>935</v>
      </c>
      <c r="B339" s="736" t="s">
        <v>563</v>
      </c>
      <c r="C339" s="737" t="s">
        <v>287</v>
      </c>
      <c r="D339" s="737" t="s">
        <v>572</v>
      </c>
      <c r="E339" s="758"/>
      <c r="F339" s="758"/>
      <c r="G339" s="758"/>
      <c r="H339" s="758"/>
    </row>
    <row r="340" spans="1:8" x14ac:dyDescent="0.55000000000000004">
      <c r="A340" s="733" t="s">
        <v>568</v>
      </c>
      <c r="B340" s="736" t="s">
        <v>563</v>
      </c>
      <c r="C340" s="737" t="s">
        <v>256</v>
      </c>
      <c r="D340" s="737" t="s">
        <v>579</v>
      </c>
      <c r="E340" s="758"/>
      <c r="F340" s="758"/>
      <c r="G340" s="758"/>
      <c r="H340" s="758"/>
    </row>
    <row r="341" spans="1:8" x14ac:dyDescent="0.55000000000000004">
      <c r="A341" s="733" t="s">
        <v>570</v>
      </c>
      <c r="B341" s="736" t="s">
        <v>563</v>
      </c>
      <c r="C341" s="737" t="s">
        <v>256</v>
      </c>
      <c r="D341" s="737" t="s">
        <v>581</v>
      </c>
      <c r="E341" s="758"/>
      <c r="F341" s="758"/>
      <c r="G341" s="758"/>
      <c r="H341" s="758"/>
    </row>
    <row r="342" spans="1:8" x14ac:dyDescent="0.55000000000000004">
      <c r="A342" s="733" t="s">
        <v>573</v>
      </c>
      <c r="B342" s="736" t="s">
        <v>930</v>
      </c>
      <c r="C342" s="737" t="s">
        <v>936</v>
      </c>
      <c r="D342" s="737" t="s">
        <v>1338</v>
      </c>
      <c r="E342" s="758"/>
      <c r="F342" s="758"/>
      <c r="G342" s="758"/>
      <c r="H342" s="758"/>
    </row>
    <row r="343" spans="1:8" x14ac:dyDescent="0.55000000000000004">
      <c r="A343" s="733" t="s">
        <v>937</v>
      </c>
      <c r="B343" s="736" t="s">
        <v>930</v>
      </c>
      <c r="C343" s="737" t="s">
        <v>936</v>
      </c>
      <c r="D343" s="737" t="s">
        <v>1338</v>
      </c>
      <c r="E343" s="758"/>
      <c r="F343" s="758"/>
      <c r="G343" s="758"/>
      <c r="H343" s="758"/>
    </row>
    <row r="344" spans="1:8" x14ac:dyDescent="0.55000000000000004">
      <c r="A344" s="733" t="s">
        <v>576</v>
      </c>
      <c r="B344" s="736" t="s">
        <v>563</v>
      </c>
      <c r="C344" s="737" t="s">
        <v>938</v>
      </c>
      <c r="D344" s="737" t="s">
        <v>577</v>
      </c>
      <c r="E344" s="758"/>
      <c r="F344" s="758"/>
      <c r="G344" s="758"/>
      <c r="H344" s="758"/>
    </row>
    <row r="345" spans="1:8" x14ac:dyDescent="0.55000000000000004">
      <c r="A345" s="733" t="s">
        <v>578</v>
      </c>
      <c r="B345" s="736" t="s">
        <v>930</v>
      </c>
      <c r="C345" s="737" t="s">
        <v>939</v>
      </c>
      <c r="D345" s="737" t="s">
        <v>1339</v>
      </c>
      <c r="E345" s="758"/>
      <c r="F345" s="758"/>
      <c r="G345" s="758"/>
      <c r="H345" s="758"/>
    </row>
    <row r="346" spans="1:8" x14ac:dyDescent="0.55000000000000004">
      <c r="A346" s="733" t="s">
        <v>580</v>
      </c>
      <c r="B346" s="736" t="s">
        <v>563</v>
      </c>
      <c r="C346" s="737" t="s">
        <v>574</v>
      </c>
      <c r="D346" s="737" t="s">
        <v>575</v>
      </c>
      <c r="E346" s="758"/>
      <c r="F346" s="758"/>
      <c r="G346" s="758"/>
      <c r="H346" s="758"/>
    </row>
    <row r="347" spans="1:8" x14ac:dyDescent="0.55000000000000004">
      <c r="A347" s="733" t="s">
        <v>940</v>
      </c>
      <c r="B347" s="736" t="s">
        <v>563</v>
      </c>
      <c r="C347" s="737" t="s">
        <v>941</v>
      </c>
      <c r="D347" s="737" t="s">
        <v>1340</v>
      </c>
      <c r="E347" s="758"/>
      <c r="F347" s="758"/>
      <c r="G347" s="758"/>
      <c r="H347" s="758"/>
    </row>
    <row r="348" spans="1:8" x14ac:dyDescent="0.55000000000000004">
      <c r="A348" s="733" t="s">
        <v>942</v>
      </c>
      <c r="B348" s="736" t="s">
        <v>563</v>
      </c>
      <c r="C348" s="749" t="s">
        <v>943</v>
      </c>
      <c r="D348" s="737" t="s">
        <v>1341</v>
      </c>
      <c r="E348" s="758"/>
      <c r="F348" s="758"/>
      <c r="G348" s="758"/>
      <c r="H348" s="758"/>
    </row>
    <row r="349" spans="1:8" x14ac:dyDescent="0.55000000000000004">
      <c r="A349" s="733" t="s">
        <v>582</v>
      </c>
      <c r="B349" s="734" t="s">
        <v>583</v>
      </c>
      <c r="C349" s="735" t="s">
        <v>256</v>
      </c>
      <c r="D349" s="735" t="s">
        <v>584</v>
      </c>
      <c r="E349" s="758"/>
      <c r="F349" s="758"/>
      <c r="G349" s="758"/>
      <c r="H349" s="758"/>
    </row>
    <row r="350" spans="1:8" x14ac:dyDescent="0.55000000000000004">
      <c r="A350" s="733" t="s">
        <v>944</v>
      </c>
      <c r="B350" s="734" t="s">
        <v>583</v>
      </c>
      <c r="C350" s="735" t="s">
        <v>945</v>
      </c>
      <c r="D350" s="735" t="s">
        <v>1342</v>
      </c>
      <c r="E350" s="758"/>
      <c r="F350" s="758"/>
      <c r="G350" s="758"/>
      <c r="H350" s="758"/>
    </row>
    <row r="351" spans="1:8" x14ac:dyDescent="0.55000000000000004">
      <c r="A351" s="733" t="s">
        <v>585</v>
      </c>
      <c r="B351" s="734" t="s">
        <v>586</v>
      </c>
      <c r="C351" s="735" t="s">
        <v>946</v>
      </c>
      <c r="D351" s="744"/>
      <c r="E351" s="758"/>
      <c r="F351" s="758"/>
      <c r="G351" s="758"/>
      <c r="H351" s="758"/>
    </row>
    <row r="352" spans="1:8" x14ac:dyDescent="0.55000000000000004">
      <c r="A352" s="733" t="s">
        <v>589</v>
      </c>
      <c r="B352" s="734" t="s">
        <v>586</v>
      </c>
      <c r="C352" s="735" t="s">
        <v>592</v>
      </c>
      <c r="D352" s="735" t="s">
        <v>1343</v>
      </c>
      <c r="E352" s="758"/>
      <c r="F352" s="758"/>
      <c r="G352" s="758"/>
      <c r="H352" s="758"/>
    </row>
    <row r="353" spans="1:8" x14ac:dyDescent="0.55000000000000004">
      <c r="A353" s="733" t="s">
        <v>947</v>
      </c>
      <c r="B353" s="734" t="s">
        <v>586</v>
      </c>
      <c r="C353" s="735" t="s">
        <v>592</v>
      </c>
      <c r="D353" s="735" t="s">
        <v>1344</v>
      </c>
      <c r="E353" s="758"/>
      <c r="F353" s="758"/>
      <c r="G353" s="758"/>
      <c r="H353" s="758"/>
    </row>
    <row r="354" spans="1:8" x14ac:dyDescent="0.55000000000000004">
      <c r="A354" s="733" t="s">
        <v>591</v>
      </c>
      <c r="B354" s="734" t="s">
        <v>586</v>
      </c>
      <c r="C354" s="735" t="s">
        <v>587</v>
      </c>
      <c r="D354" s="735" t="s">
        <v>588</v>
      </c>
      <c r="E354" s="758"/>
      <c r="F354" s="758"/>
      <c r="G354" s="758"/>
      <c r="H354" s="758"/>
    </row>
    <row r="355" spans="1:8" x14ac:dyDescent="0.55000000000000004">
      <c r="A355" s="733" t="s">
        <v>948</v>
      </c>
      <c r="B355" s="734" t="s">
        <v>586</v>
      </c>
      <c r="C355" s="735" t="s">
        <v>256</v>
      </c>
      <c r="D355" s="735" t="s">
        <v>590</v>
      </c>
      <c r="E355" s="758"/>
      <c r="F355" s="758"/>
      <c r="G355" s="758"/>
      <c r="H355" s="758"/>
    </row>
    <row r="356" spans="1:8" x14ac:dyDescent="0.55000000000000004">
      <c r="A356" s="733" t="s">
        <v>593</v>
      </c>
      <c r="B356" s="734" t="s">
        <v>594</v>
      </c>
      <c r="C356" s="735" t="s">
        <v>949</v>
      </c>
      <c r="D356" s="735" t="s">
        <v>495</v>
      </c>
      <c r="E356" s="758"/>
      <c r="F356" s="758"/>
      <c r="G356" s="758"/>
      <c r="H356" s="758"/>
    </row>
    <row r="357" spans="1:8" x14ac:dyDescent="0.55000000000000004">
      <c r="A357" s="733" t="s">
        <v>595</v>
      </c>
      <c r="B357" s="734" t="s">
        <v>594</v>
      </c>
      <c r="C357" s="735" t="s">
        <v>950</v>
      </c>
      <c r="D357" s="735" t="s">
        <v>495</v>
      </c>
      <c r="E357" s="758"/>
      <c r="F357" s="758"/>
      <c r="G357" s="758"/>
      <c r="H357" s="758"/>
    </row>
    <row r="358" spans="1:8" x14ac:dyDescent="0.55000000000000004">
      <c r="A358" s="733" t="s">
        <v>951</v>
      </c>
      <c r="B358" s="734" t="s">
        <v>594</v>
      </c>
      <c r="C358" s="735" t="s">
        <v>952</v>
      </c>
      <c r="D358" s="735" t="s">
        <v>1345</v>
      </c>
      <c r="E358" s="758"/>
      <c r="F358" s="758"/>
      <c r="G358" s="758"/>
      <c r="H358" s="758"/>
    </row>
    <row r="359" spans="1:8" x14ac:dyDescent="0.55000000000000004">
      <c r="A359" s="733" t="s">
        <v>953</v>
      </c>
      <c r="B359" s="734" t="s">
        <v>594</v>
      </c>
      <c r="C359" s="735" t="s">
        <v>952</v>
      </c>
      <c r="D359" s="735" t="s">
        <v>1346</v>
      </c>
      <c r="E359" s="758"/>
      <c r="F359" s="758"/>
      <c r="G359" s="758"/>
      <c r="H359" s="758"/>
    </row>
    <row r="360" spans="1:8" x14ac:dyDescent="0.55000000000000004">
      <c r="A360" s="733" t="s">
        <v>954</v>
      </c>
      <c r="B360" s="734" t="s">
        <v>594</v>
      </c>
      <c r="C360" s="735" t="s">
        <v>952</v>
      </c>
      <c r="D360" s="735" t="s">
        <v>1347</v>
      </c>
      <c r="E360" s="758"/>
      <c r="F360" s="758"/>
      <c r="G360" s="758"/>
      <c r="H360" s="758"/>
    </row>
    <row r="361" spans="1:8" x14ac:dyDescent="0.55000000000000004">
      <c r="A361" s="733" t="s">
        <v>955</v>
      </c>
      <c r="B361" s="734" t="s">
        <v>594</v>
      </c>
      <c r="C361" s="735" t="s">
        <v>952</v>
      </c>
      <c r="D361" s="735" t="s">
        <v>1348</v>
      </c>
      <c r="E361" s="758"/>
      <c r="F361" s="758"/>
      <c r="G361" s="758"/>
      <c r="H361" s="758"/>
    </row>
    <row r="362" spans="1:8" x14ac:dyDescent="0.55000000000000004">
      <c r="A362" s="733" t="s">
        <v>956</v>
      </c>
      <c r="B362" s="734" t="s">
        <v>594</v>
      </c>
      <c r="C362" s="735" t="s">
        <v>952</v>
      </c>
      <c r="D362" s="735" t="s">
        <v>1349</v>
      </c>
      <c r="E362" s="758"/>
      <c r="F362" s="758"/>
      <c r="G362" s="758"/>
      <c r="H362" s="758"/>
    </row>
    <row r="363" spans="1:8" x14ac:dyDescent="0.55000000000000004">
      <c r="A363" s="733" t="s">
        <v>957</v>
      </c>
      <c r="B363" s="734" t="s">
        <v>594</v>
      </c>
      <c r="C363" s="735" t="s">
        <v>952</v>
      </c>
      <c r="D363" s="735" t="s">
        <v>1350</v>
      </c>
      <c r="E363" s="758"/>
      <c r="F363" s="758"/>
      <c r="G363" s="758"/>
      <c r="H363" s="758"/>
    </row>
    <row r="364" spans="1:8" x14ac:dyDescent="0.55000000000000004">
      <c r="A364" s="733" t="s">
        <v>958</v>
      </c>
      <c r="B364" s="734" t="s">
        <v>594</v>
      </c>
      <c r="C364" s="735" t="s">
        <v>952</v>
      </c>
      <c r="D364" s="735" t="s">
        <v>1351</v>
      </c>
      <c r="E364" s="758"/>
      <c r="F364" s="758"/>
      <c r="G364" s="758"/>
      <c r="H364" s="758"/>
    </row>
    <row r="365" spans="1:8" x14ac:dyDescent="0.55000000000000004">
      <c r="A365" s="733" t="s">
        <v>959</v>
      </c>
      <c r="B365" s="734" t="s">
        <v>594</v>
      </c>
      <c r="C365" s="735" t="s">
        <v>952</v>
      </c>
      <c r="D365" s="735" t="s">
        <v>1352</v>
      </c>
      <c r="E365" s="758"/>
      <c r="F365" s="758"/>
      <c r="G365" s="758"/>
      <c r="H365" s="758"/>
    </row>
    <row r="366" spans="1:8" x14ac:dyDescent="0.55000000000000004">
      <c r="A366" s="733" t="s">
        <v>960</v>
      </c>
      <c r="B366" s="734" t="s">
        <v>594</v>
      </c>
      <c r="C366" s="735" t="s">
        <v>952</v>
      </c>
      <c r="D366" s="735" t="s">
        <v>1353</v>
      </c>
      <c r="E366" s="758"/>
      <c r="F366" s="758"/>
      <c r="G366" s="758"/>
      <c r="H366" s="758"/>
    </row>
    <row r="367" spans="1:8" x14ac:dyDescent="0.55000000000000004">
      <c r="A367" s="733" t="s">
        <v>961</v>
      </c>
      <c r="B367" s="734" t="s">
        <v>594</v>
      </c>
      <c r="C367" s="735" t="s">
        <v>952</v>
      </c>
      <c r="D367" s="735" t="s">
        <v>1354</v>
      </c>
      <c r="E367" s="758"/>
      <c r="F367" s="758"/>
      <c r="G367" s="758"/>
      <c r="H367" s="758"/>
    </row>
    <row r="368" spans="1:8" x14ac:dyDescent="0.55000000000000004">
      <c r="A368" s="733" t="s">
        <v>962</v>
      </c>
      <c r="B368" s="734" t="s">
        <v>594</v>
      </c>
      <c r="C368" s="735" t="s">
        <v>952</v>
      </c>
      <c r="D368" s="735" t="s">
        <v>1355</v>
      </c>
      <c r="E368" s="758"/>
      <c r="F368" s="758"/>
      <c r="G368" s="758"/>
      <c r="H368" s="758"/>
    </row>
    <row r="369" spans="1:8" x14ac:dyDescent="0.55000000000000004">
      <c r="A369" s="733" t="s">
        <v>963</v>
      </c>
      <c r="B369" s="734" t="s">
        <v>594</v>
      </c>
      <c r="C369" s="735" t="s">
        <v>952</v>
      </c>
      <c r="D369" s="735" t="s">
        <v>1356</v>
      </c>
      <c r="E369" s="758"/>
      <c r="F369" s="758"/>
      <c r="G369" s="758"/>
      <c r="H369" s="758"/>
    </row>
    <row r="370" spans="1:8" x14ac:dyDescent="0.55000000000000004">
      <c r="A370" s="733" t="s">
        <v>964</v>
      </c>
      <c r="B370" s="734" t="s">
        <v>594</v>
      </c>
      <c r="C370" s="735" t="s">
        <v>952</v>
      </c>
      <c r="D370" s="735" t="s">
        <v>1357</v>
      </c>
      <c r="E370" s="758"/>
      <c r="F370" s="758"/>
      <c r="G370" s="758"/>
      <c r="H370" s="758"/>
    </row>
    <row r="371" spans="1:8" x14ac:dyDescent="0.55000000000000004">
      <c r="A371" s="733" t="s">
        <v>965</v>
      </c>
      <c r="B371" s="734" t="s">
        <v>594</v>
      </c>
      <c r="C371" s="735" t="s">
        <v>952</v>
      </c>
      <c r="D371" s="735" t="s">
        <v>1345</v>
      </c>
      <c r="E371" s="758"/>
      <c r="F371" s="758"/>
      <c r="G371" s="758"/>
      <c r="H371" s="758"/>
    </row>
    <row r="372" spans="1:8" x14ac:dyDescent="0.55000000000000004">
      <c r="A372" s="733" t="s">
        <v>966</v>
      </c>
      <c r="B372" s="734" t="s">
        <v>594</v>
      </c>
      <c r="C372" s="735" t="s">
        <v>952</v>
      </c>
      <c r="D372" s="735" t="s">
        <v>1358</v>
      </c>
      <c r="E372" s="758"/>
      <c r="F372" s="758"/>
      <c r="G372" s="758"/>
      <c r="H372" s="758"/>
    </row>
    <row r="373" spans="1:8" x14ac:dyDescent="0.55000000000000004">
      <c r="A373" s="733" t="s">
        <v>967</v>
      </c>
      <c r="B373" s="734" t="s">
        <v>594</v>
      </c>
      <c r="C373" s="735" t="s">
        <v>952</v>
      </c>
      <c r="D373" s="735" t="s">
        <v>1359</v>
      </c>
      <c r="E373" s="758"/>
      <c r="F373" s="758"/>
      <c r="G373" s="758"/>
      <c r="H373" s="758"/>
    </row>
    <row r="374" spans="1:8" x14ac:dyDescent="0.55000000000000004">
      <c r="A374" s="733" t="s">
        <v>968</v>
      </c>
      <c r="B374" s="734" t="s">
        <v>594</v>
      </c>
      <c r="C374" s="735" t="s">
        <v>952</v>
      </c>
      <c r="D374" s="735" t="s">
        <v>1360</v>
      </c>
      <c r="E374" s="758"/>
      <c r="F374" s="758"/>
      <c r="G374" s="758"/>
      <c r="H374" s="758"/>
    </row>
    <row r="375" spans="1:8" x14ac:dyDescent="0.55000000000000004">
      <c r="A375" s="733" t="s">
        <v>969</v>
      </c>
      <c r="B375" s="734" t="s">
        <v>594</v>
      </c>
      <c r="C375" s="735" t="s">
        <v>952</v>
      </c>
      <c r="D375" s="735" t="s">
        <v>1361</v>
      </c>
      <c r="E375" s="758"/>
      <c r="F375" s="758"/>
      <c r="G375" s="758"/>
      <c r="H375" s="758"/>
    </row>
    <row r="376" spans="1:8" x14ac:dyDescent="0.55000000000000004">
      <c r="A376" s="733" t="s">
        <v>970</v>
      </c>
      <c r="B376" s="734" t="s">
        <v>594</v>
      </c>
      <c r="C376" s="735" t="s">
        <v>952</v>
      </c>
      <c r="D376" s="735" t="s">
        <v>1362</v>
      </c>
      <c r="E376" s="758"/>
      <c r="F376" s="758"/>
      <c r="G376" s="758"/>
      <c r="H376" s="758"/>
    </row>
    <row r="377" spans="1:8" x14ac:dyDescent="0.55000000000000004">
      <c r="A377" s="733" t="s">
        <v>971</v>
      </c>
      <c r="B377" s="734" t="s">
        <v>594</v>
      </c>
      <c r="C377" s="735" t="s">
        <v>952</v>
      </c>
      <c r="D377" s="735" t="s">
        <v>1363</v>
      </c>
      <c r="E377" s="758"/>
      <c r="F377" s="758"/>
      <c r="G377" s="758"/>
      <c r="H377" s="758"/>
    </row>
    <row r="378" spans="1:8" x14ac:dyDescent="0.55000000000000004">
      <c r="A378" s="733" t="s">
        <v>972</v>
      </c>
      <c r="B378" s="734" t="s">
        <v>594</v>
      </c>
      <c r="C378" s="735" t="s">
        <v>952</v>
      </c>
      <c r="D378" s="735" t="s">
        <v>1364</v>
      </c>
      <c r="E378" s="758"/>
      <c r="F378" s="758"/>
      <c r="G378" s="758"/>
      <c r="H378" s="758"/>
    </row>
    <row r="379" spans="1:8" x14ac:dyDescent="0.55000000000000004">
      <c r="A379" s="733" t="s">
        <v>973</v>
      </c>
      <c r="B379" s="734" t="s">
        <v>594</v>
      </c>
      <c r="C379" s="735" t="s">
        <v>952</v>
      </c>
      <c r="D379" s="735" t="s">
        <v>1365</v>
      </c>
      <c r="E379" s="758"/>
      <c r="F379" s="758"/>
      <c r="G379" s="758"/>
      <c r="H379" s="758"/>
    </row>
    <row r="380" spans="1:8" x14ac:dyDescent="0.55000000000000004">
      <c r="A380" s="733" t="s">
        <v>974</v>
      </c>
      <c r="B380" s="734" t="s">
        <v>594</v>
      </c>
      <c r="C380" s="735" t="s">
        <v>952</v>
      </c>
      <c r="D380" s="735" t="s">
        <v>1366</v>
      </c>
      <c r="E380" s="758"/>
      <c r="F380" s="758"/>
      <c r="G380" s="758"/>
      <c r="H380" s="758"/>
    </row>
    <row r="381" spans="1:8" x14ac:dyDescent="0.55000000000000004">
      <c r="A381" s="733" t="s">
        <v>975</v>
      </c>
      <c r="B381" s="734" t="s">
        <v>594</v>
      </c>
      <c r="C381" s="735" t="s">
        <v>952</v>
      </c>
      <c r="D381" s="735" t="s">
        <v>1367</v>
      </c>
      <c r="E381" s="758"/>
      <c r="F381" s="758"/>
      <c r="G381" s="758"/>
      <c r="H381" s="758"/>
    </row>
    <row r="382" spans="1:8" x14ac:dyDescent="0.55000000000000004">
      <c r="A382" s="733" t="s">
        <v>976</v>
      </c>
      <c r="B382" s="734" t="s">
        <v>594</v>
      </c>
      <c r="C382" s="735" t="s">
        <v>952</v>
      </c>
      <c r="D382" s="735" t="s">
        <v>1368</v>
      </c>
      <c r="E382" s="758"/>
      <c r="F382" s="758"/>
      <c r="G382" s="758"/>
      <c r="H382" s="758"/>
    </row>
    <row r="383" spans="1:8" x14ac:dyDescent="0.55000000000000004">
      <c r="A383" s="733" t="s">
        <v>596</v>
      </c>
      <c r="B383" s="736" t="s">
        <v>977</v>
      </c>
      <c r="C383" s="737" t="s">
        <v>978</v>
      </c>
      <c r="D383" s="737" t="s">
        <v>1369</v>
      </c>
      <c r="E383" s="758"/>
      <c r="F383" s="758"/>
      <c r="G383" s="758"/>
      <c r="H383" s="758"/>
    </row>
    <row r="384" spans="1:8" x14ac:dyDescent="0.55000000000000004">
      <c r="A384" s="733" t="s">
        <v>597</v>
      </c>
      <c r="B384" s="736" t="s">
        <v>977</v>
      </c>
      <c r="C384" s="737" t="s">
        <v>979</v>
      </c>
      <c r="D384" s="737" t="s">
        <v>1369</v>
      </c>
      <c r="E384" s="758"/>
      <c r="F384" s="758"/>
      <c r="G384" s="758"/>
      <c r="H384" s="758"/>
    </row>
    <row r="385" spans="1:8" x14ac:dyDescent="0.55000000000000004">
      <c r="A385" s="733" t="s">
        <v>980</v>
      </c>
      <c r="B385" s="736" t="s">
        <v>977</v>
      </c>
      <c r="C385" s="737" t="s">
        <v>979</v>
      </c>
      <c r="D385" s="737" t="s">
        <v>1369</v>
      </c>
      <c r="E385" s="758"/>
      <c r="F385" s="758"/>
      <c r="G385" s="758"/>
      <c r="H385" s="758"/>
    </row>
    <row r="386" spans="1:8" x14ac:dyDescent="0.55000000000000004">
      <c r="A386" s="733" t="s">
        <v>981</v>
      </c>
      <c r="B386" s="736" t="s">
        <v>977</v>
      </c>
      <c r="C386" s="737" t="s">
        <v>979</v>
      </c>
      <c r="D386" s="750" t="s">
        <v>1370</v>
      </c>
      <c r="E386" s="758"/>
      <c r="F386" s="758"/>
      <c r="G386" s="758"/>
      <c r="H386" s="758"/>
    </row>
    <row r="387" spans="1:8" x14ac:dyDescent="0.55000000000000004">
      <c r="A387" s="733" t="s">
        <v>982</v>
      </c>
      <c r="B387" s="736" t="s">
        <v>977</v>
      </c>
      <c r="C387" s="737" t="s">
        <v>979</v>
      </c>
      <c r="D387" s="750" t="s">
        <v>1370</v>
      </c>
      <c r="E387" s="758"/>
      <c r="F387" s="758"/>
      <c r="G387" s="758"/>
      <c r="H387" s="758"/>
    </row>
    <row r="388" spans="1:8" x14ac:dyDescent="0.55000000000000004">
      <c r="A388" s="733" t="s">
        <v>983</v>
      </c>
      <c r="B388" s="736" t="s">
        <v>984</v>
      </c>
      <c r="C388" s="737" t="s">
        <v>979</v>
      </c>
      <c r="D388" s="750" t="s">
        <v>1371</v>
      </c>
      <c r="E388" s="758"/>
      <c r="F388" s="758"/>
      <c r="G388" s="758"/>
      <c r="H388" s="758"/>
    </row>
    <row r="389" spans="1:8" x14ac:dyDescent="0.55000000000000004">
      <c r="A389" s="733" t="s">
        <v>985</v>
      </c>
      <c r="B389" s="736" t="s">
        <v>977</v>
      </c>
      <c r="C389" s="737" t="s">
        <v>979</v>
      </c>
      <c r="D389" s="750" t="s">
        <v>1371</v>
      </c>
      <c r="E389" s="758"/>
      <c r="F389" s="758"/>
      <c r="G389" s="758"/>
      <c r="H389" s="758"/>
    </row>
    <row r="390" spans="1:8" x14ac:dyDescent="0.55000000000000004">
      <c r="A390" s="733" t="s">
        <v>598</v>
      </c>
      <c r="B390" s="736" t="s">
        <v>984</v>
      </c>
      <c r="C390" s="737" t="s">
        <v>986</v>
      </c>
      <c r="D390" s="737" t="s">
        <v>1372</v>
      </c>
      <c r="E390" s="758"/>
      <c r="F390" s="758"/>
      <c r="G390" s="758"/>
      <c r="H390" s="758"/>
    </row>
    <row r="391" spans="1:8" x14ac:dyDescent="0.55000000000000004">
      <c r="A391" s="733" t="s">
        <v>599</v>
      </c>
      <c r="B391" s="736" t="s">
        <v>987</v>
      </c>
      <c r="C391" s="737" t="s">
        <v>842</v>
      </c>
      <c r="D391" s="737"/>
      <c r="E391" s="758"/>
      <c r="F391" s="758"/>
      <c r="G391" s="758"/>
      <c r="H391" s="758"/>
    </row>
    <row r="392" spans="1:8" x14ac:dyDescent="0.55000000000000004">
      <c r="A392" s="733" t="s">
        <v>988</v>
      </c>
      <c r="B392" s="736" t="s">
        <v>987</v>
      </c>
      <c r="C392" s="737" t="s">
        <v>989</v>
      </c>
      <c r="D392" s="737"/>
      <c r="E392" s="758"/>
      <c r="F392" s="758"/>
      <c r="G392" s="758"/>
      <c r="H392" s="758"/>
    </row>
    <row r="393" spans="1:8" x14ac:dyDescent="0.55000000000000004">
      <c r="A393" s="733" t="s">
        <v>600</v>
      </c>
      <c r="B393" s="743" t="s">
        <v>601</v>
      </c>
      <c r="C393" s="92" t="s">
        <v>1445</v>
      </c>
      <c r="D393" s="92" t="s">
        <v>1373</v>
      </c>
      <c r="E393" s="758"/>
      <c r="F393" s="758"/>
      <c r="G393" s="758"/>
      <c r="H393" s="758"/>
    </row>
    <row r="394" spans="1:8" x14ac:dyDescent="0.55000000000000004">
      <c r="A394" s="733" t="s">
        <v>602</v>
      </c>
      <c r="B394" s="743" t="s">
        <v>601</v>
      </c>
      <c r="C394" s="92" t="s">
        <v>1445</v>
      </c>
      <c r="D394" s="92" t="s">
        <v>1374</v>
      </c>
      <c r="E394" s="758"/>
      <c r="F394" s="758"/>
      <c r="G394" s="758"/>
      <c r="H394" s="758"/>
    </row>
    <row r="395" spans="1:8" ht="25" x14ac:dyDescent="0.55000000000000004">
      <c r="A395" s="751" t="s">
        <v>1462</v>
      </c>
      <c r="B395" s="743" t="s">
        <v>601</v>
      </c>
      <c r="C395" s="92" t="s">
        <v>536</v>
      </c>
      <c r="D395" s="92" t="s">
        <v>1482</v>
      </c>
      <c r="E395" s="758"/>
      <c r="F395" s="758"/>
      <c r="G395" s="758"/>
      <c r="H395" s="758"/>
    </row>
    <row r="396" spans="1:8" x14ac:dyDescent="0.55000000000000004">
      <c r="A396" s="752" t="s">
        <v>1463</v>
      </c>
      <c r="B396" s="743" t="s">
        <v>601</v>
      </c>
      <c r="C396" s="92" t="s">
        <v>1445</v>
      </c>
      <c r="D396" s="92" t="s">
        <v>1374</v>
      </c>
      <c r="E396" s="758"/>
      <c r="F396" s="758"/>
      <c r="G396" s="758"/>
      <c r="H396" s="758"/>
    </row>
    <row r="397" spans="1:8" x14ac:dyDescent="0.55000000000000004">
      <c r="A397" s="752" t="s">
        <v>1464</v>
      </c>
      <c r="B397" s="743" t="s">
        <v>601</v>
      </c>
      <c r="C397" s="92" t="s">
        <v>1445</v>
      </c>
      <c r="D397" s="92" t="s">
        <v>1374</v>
      </c>
      <c r="E397" s="758"/>
      <c r="F397" s="758"/>
      <c r="G397" s="758"/>
      <c r="H397" s="758"/>
    </row>
    <row r="398" spans="1:8" x14ac:dyDescent="0.55000000000000004">
      <c r="A398" s="752" t="s">
        <v>1465</v>
      </c>
      <c r="B398" s="743" t="s">
        <v>601</v>
      </c>
      <c r="C398" s="92" t="s">
        <v>1448</v>
      </c>
      <c r="D398" s="92" t="s">
        <v>1449</v>
      </c>
      <c r="E398" s="758"/>
      <c r="F398" s="758"/>
      <c r="G398" s="758"/>
      <c r="H398" s="758"/>
    </row>
    <row r="399" spans="1:8" x14ac:dyDescent="0.55000000000000004">
      <c r="A399" s="752" t="s">
        <v>1466</v>
      </c>
      <c r="B399" s="743" t="s">
        <v>601</v>
      </c>
      <c r="C399" s="92" t="s">
        <v>1448</v>
      </c>
      <c r="D399" s="92" t="s">
        <v>1450</v>
      </c>
      <c r="E399" s="758"/>
      <c r="F399" s="758"/>
      <c r="G399" s="758"/>
      <c r="H399" s="758"/>
    </row>
    <row r="400" spans="1:8" x14ac:dyDescent="0.55000000000000004">
      <c r="A400" s="752" t="s">
        <v>1467</v>
      </c>
      <c r="B400" s="743" t="s">
        <v>601</v>
      </c>
      <c r="C400" s="92" t="s">
        <v>1448</v>
      </c>
      <c r="D400" s="92" t="s">
        <v>1450</v>
      </c>
      <c r="E400" s="758"/>
      <c r="F400" s="758"/>
      <c r="G400" s="758"/>
      <c r="H400" s="758"/>
    </row>
    <row r="401" spans="1:8" x14ac:dyDescent="0.55000000000000004">
      <c r="A401" s="752" t="s">
        <v>1468</v>
      </c>
      <c r="B401" s="743" t="s">
        <v>601</v>
      </c>
      <c r="C401" s="92" t="s">
        <v>1448</v>
      </c>
      <c r="D401" s="92" t="s">
        <v>1449</v>
      </c>
      <c r="E401" s="758"/>
      <c r="F401" s="758"/>
      <c r="G401" s="758"/>
      <c r="H401" s="758"/>
    </row>
    <row r="402" spans="1:8" x14ac:dyDescent="0.55000000000000004">
      <c r="A402" s="752" t="s">
        <v>1469</v>
      </c>
      <c r="B402" s="743" t="s">
        <v>601</v>
      </c>
      <c r="C402" s="92" t="s">
        <v>536</v>
      </c>
      <c r="D402" s="92" t="s">
        <v>1446</v>
      </c>
      <c r="E402" s="758"/>
      <c r="F402" s="758"/>
      <c r="G402" s="758"/>
      <c r="H402" s="758"/>
    </row>
    <row r="403" spans="1:8" ht="25" x14ac:dyDescent="0.55000000000000004">
      <c r="A403" s="752" t="s">
        <v>1470</v>
      </c>
      <c r="B403" s="743" t="s">
        <v>601</v>
      </c>
      <c r="C403" s="92" t="s">
        <v>536</v>
      </c>
      <c r="D403" s="92" t="s">
        <v>1447</v>
      </c>
      <c r="E403" s="758"/>
      <c r="F403" s="758"/>
      <c r="G403" s="758"/>
      <c r="H403" s="758"/>
    </row>
    <row r="404" spans="1:8" x14ac:dyDescent="0.55000000000000004">
      <c r="A404" s="733" t="s">
        <v>603</v>
      </c>
      <c r="B404" s="736" t="s">
        <v>990</v>
      </c>
      <c r="C404" s="737" t="s">
        <v>991</v>
      </c>
      <c r="D404" s="737" t="s">
        <v>1375</v>
      </c>
      <c r="E404" s="758"/>
      <c r="F404" s="758"/>
      <c r="G404" s="758"/>
      <c r="H404" s="758"/>
    </row>
    <row r="405" spans="1:8" x14ac:dyDescent="0.55000000000000004">
      <c r="A405" s="733" t="s">
        <v>992</v>
      </c>
      <c r="B405" s="736" t="s">
        <v>990</v>
      </c>
      <c r="C405" s="737" t="s">
        <v>991</v>
      </c>
      <c r="D405" s="737" t="s">
        <v>1376</v>
      </c>
      <c r="E405" s="758"/>
      <c r="F405" s="758"/>
      <c r="G405" s="758"/>
      <c r="H405" s="758"/>
    </row>
    <row r="406" spans="1:8" x14ac:dyDescent="0.55000000000000004">
      <c r="A406" s="733" t="s">
        <v>993</v>
      </c>
      <c r="B406" s="736" t="s">
        <v>990</v>
      </c>
      <c r="C406" s="737" t="s">
        <v>991</v>
      </c>
      <c r="D406" s="737" t="s">
        <v>1377</v>
      </c>
      <c r="E406" s="758"/>
      <c r="F406" s="758"/>
      <c r="G406" s="758"/>
      <c r="H406" s="758"/>
    </row>
    <row r="407" spans="1:8" x14ac:dyDescent="0.55000000000000004">
      <c r="A407" s="733" t="s">
        <v>994</v>
      </c>
      <c r="B407" s="736" t="s">
        <v>990</v>
      </c>
      <c r="C407" s="737" t="s">
        <v>991</v>
      </c>
      <c r="D407" s="737" t="s">
        <v>1378</v>
      </c>
      <c r="E407" s="758"/>
      <c r="F407" s="758"/>
      <c r="G407" s="758"/>
      <c r="H407" s="758"/>
    </row>
    <row r="408" spans="1:8" x14ac:dyDescent="0.55000000000000004">
      <c r="A408" s="733" t="s">
        <v>604</v>
      </c>
      <c r="B408" s="734" t="s">
        <v>605</v>
      </c>
      <c r="C408" s="735" t="s">
        <v>447</v>
      </c>
      <c r="D408" s="735" t="s">
        <v>1379</v>
      </c>
      <c r="E408" s="758"/>
      <c r="F408" s="758"/>
      <c r="G408" s="758"/>
      <c r="H408" s="758"/>
    </row>
    <row r="409" spans="1:8" x14ac:dyDescent="0.55000000000000004">
      <c r="A409" s="733" t="s">
        <v>606</v>
      </c>
      <c r="B409" s="734" t="s">
        <v>605</v>
      </c>
      <c r="C409" s="735" t="s">
        <v>447</v>
      </c>
      <c r="D409" s="735" t="s">
        <v>1380</v>
      </c>
      <c r="E409" s="758"/>
      <c r="F409" s="758"/>
      <c r="G409" s="758"/>
      <c r="H409" s="758"/>
    </row>
    <row r="410" spans="1:8" x14ac:dyDescent="0.55000000000000004">
      <c r="A410" s="733" t="s">
        <v>607</v>
      </c>
      <c r="B410" s="734" t="s">
        <v>605</v>
      </c>
      <c r="C410" s="735" t="s">
        <v>447</v>
      </c>
      <c r="D410" s="735" t="s">
        <v>1381</v>
      </c>
      <c r="E410" s="758"/>
      <c r="F410" s="758"/>
      <c r="G410" s="758"/>
      <c r="H410" s="758"/>
    </row>
    <row r="411" spans="1:8" x14ac:dyDescent="0.55000000000000004">
      <c r="A411" s="733" t="s">
        <v>608</v>
      </c>
      <c r="B411" s="734" t="s">
        <v>605</v>
      </c>
      <c r="C411" s="735" t="s">
        <v>447</v>
      </c>
      <c r="D411" s="735" t="s">
        <v>1382</v>
      </c>
      <c r="E411" s="758"/>
      <c r="F411" s="758"/>
      <c r="G411" s="758"/>
      <c r="H411" s="758"/>
    </row>
    <row r="412" spans="1:8" x14ac:dyDescent="0.55000000000000004">
      <c r="A412" s="733" t="s">
        <v>609</v>
      </c>
      <c r="B412" s="734" t="s">
        <v>605</v>
      </c>
      <c r="C412" s="735" t="s">
        <v>995</v>
      </c>
      <c r="D412" s="735" t="s">
        <v>1383</v>
      </c>
      <c r="E412" s="758"/>
      <c r="F412" s="758"/>
      <c r="G412" s="758"/>
      <c r="H412" s="758"/>
    </row>
    <row r="413" spans="1:8" x14ac:dyDescent="0.55000000000000004">
      <c r="A413" s="733" t="s">
        <v>610</v>
      </c>
      <c r="B413" s="734" t="s">
        <v>605</v>
      </c>
      <c r="C413" s="735" t="s">
        <v>995</v>
      </c>
      <c r="D413" s="735" t="s">
        <v>1384</v>
      </c>
      <c r="E413" s="758"/>
      <c r="F413" s="758"/>
      <c r="G413" s="758"/>
      <c r="H413" s="758"/>
    </row>
    <row r="414" spans="1:8" x14ac:dyDescent="0.55000000000000004">
      <c r="A414" s="733" t="s">
        <v>611</v>
      </c>
      <c r="B414" s="734" t="s">
        <v>605</v>
      </c>
      <c r="C414" s="735" t="s">
        <v>995</v>
      </c>
      <c r="D414" s="735" t="s">
        <v>1385</v>
      </c>
      <c r="E414" s="758"/>
      <c r="F414" s="758"/>
      <c r="G414" s="758"/>
      <c r="H414" s="758"/>
    </row>
    <row r="415" spans="1:8" x14ac:dyDescent="0.55000000000000004">
      <c r="A415" s="733" t="s">
        <v>612</v>
      </c>
      <c r="B415" s="734" t="s">
        <v>605</v>
      </c>
      <c r="C415" s="735" t="s">
        <v>995</v>
      </c>
      <c r="D415" s="735" t="s">
        <v>1386</v>
      </c>
      <c r="E415" s="758"/>
      <c r="F415" s="758"/>
      <c r="G415" s="758"/>
      <c r="H415" s="758"/>
    </row>
    <row r="416" spans="1:8" x14ac:dyDescent="0.55000000000000004">
      <c r="A416" s="733" t="s">
        <v>996</v>
      </c>
      <c r="B416" s="734" t="s">
        <v>605</v>
      </c>
      <c r="C416" s="735" t="s">
        <v>995</v>
      </c>
      <c r="D416" s="735" t="s">
        <v>1387</v>
      </c>
      <c r="E416" s="758"/>
      <c r="F416" s="758"/>
      <c r="G416" s="758"/>
      <c r="H416" s="758"/>
    </row>
    <row r="417" spans="1:8" x14ac:dyDescent="0.55000000000000004">
      <c r="A417" s="733" t="s">
        <v>997</v>
      </c>
      <c r="B417" s="734" t="s">
        <v>605</v>
      </c>
      <c r="C417" s="735" t="s">
        <v>995</v>
      </c>
      <c r="D417" s="735" t="s">
        <v>1388</v>
      </c>
      <c r="E417" s="758"/>
      <c r="F417" s="758"/>
      <c r="G417" s="758"/>
      <c r="H417" s="758"/>
    </row>
    <row r="418" spans="1:8" x14ac:dyDescent="0.55000000000000004">
      <c r="A418" s="733" t="s">
        <v>613</v>
      </c>
      <c r="B418" s="734" t="s">
        <v>614</v>
      </c>
      <c r="C418" s="735" t="s">
        <v>360</v>
      </c>
      <c r="D418" s="735" t="s">
        <v>1389</v>
      </c>
      <c r="E418" s="758"/>
      <c r="F418" s="758"/>
      <c r="G418" s="758"/>
      <c r="H418" s="758"/>
    </row>
    <row r="419" spans="1:8" x14ac:dyDescent="0.55000000000000004">
      <c r="A419" s="733" t="s">
        <v>615</v>
      </c>
      <c r="B419" s="734" t="s">
        <v>614</v>
      </c>
      <c r="C419" s="735" t="s">
        <v>360</v>
      </c>
      <c r="D419" s="744"/>
      <c r="E419" s="758"/>
      <c r="F419" s="758"/>
      <c r="G419" s="758"/>
      <c r="H419" s="758"/>
    </row>
    <row r="420" spans="1:8" x14ac:dyDescent="0.55000000000000004">
      <c r="A420" s="733" t="s">
        <v>616</v>
      </c>
      <c r="B420" s="734" t="s">
        <v>614</v>
      </c>
      <c r="C420" s="735" t="s">
        <v>998</v>
      </c>
      <c r="D420" s="735" t="s">
        <v>1390</v>
      </c>
      <c r="E420" s="758"/>
      <c r="F420" s="758"/>
      <c r="G420" s="758"/>
      <c r="H420" s="758"/>
    </row>
    <row r="421" spans="1:8" x14ac:dyDescent="0.55000000000000004">
      <c r="A421" s="733" t="s">
        <v>617</v>
      </c>
      <c r="B421" s="734" t="s">
        <v>618</v>
      </c>
      <c r="C421" s="735" t="s">
        <v>286</v>
      </c>
      <c r="D421" s="735" t="s">
        <v>619</v>
      </c>
      <c r="E421" s="758"/>
      <c r="F421" s="758"/>
      <c r="G421" s="758"/>
      <c r="H421" s="758"/>
    </row>
    <row r="422" spans="1:8" x14ac:dyDescent="0.55000000000000004">
      <c r="A422" s="733" t="s">
        <v>999</v>
      </c>
      <c r="B422" s="734" t="s">
        <v>1000</v>
      </c>
      <c r="C422" s="735" t="s">
        <v>1001</v>
      </c>
      <c r="D422" s="735" t="s">
        <v>1391</v>
      </c>
      <c r="E422" s="758"/>
      <c r="F422" s="758"/>
      <c r="G422" s="758"/>
      <c r="H422" s="758"/>
    </row>
    <row r="423" spans="1:8" x14ac:dyDescent="0.55000000000000004">
      <c r="A423" s="733" t="s">
        <v>1002</v>
      </c>
      <c r="B423" s="736" t="s">
        <v>1003</v>
      </c>
      <c r="C423" s="737" t="s">
        <v>1004</v>
      </c>
      <c r="D423" s="737" t="s">
        <v>1392</v>
      </c>
      <c r="E423" s="758"/>
      <c r="F423" s="758"/>
      <c r="G423" s="758"/>
      <c r="H423" s="758"/>
    </row>
    <row r="424" spans="1:8" x14ac:dyDescent="0.55000000000000004">
      <c r="A424" s="733" t="s">
        <v>1005</v>
      </c>
      <c r="B424" s="736" t="s">
        <v>1003</v>
      </c>
      <c r="C424" s="737" t="s">
        <v>1004</v>
      </c>
      <c r="D424" s="737" t="s">
        <v>1393</v>
      </c>
      <c r="E424" s="758"/>
      <c r="F424" s="758"/>
      <c r="G424" s="758"/>
      <c r="H424" s="758"/>
    </row>
    <row r="425" spans="1:8" x14ac:dyDescent="0.55000000000000004">
      <c r="A425" s="733" t="s">
        <v>1006</v>
      </c>
      <c r="B425" s="736" t="s">
        <v>1003</v>
      </c>
      <c r="C425" s="737" t="s">
        <v>1007</v>
      </c>
      <c r="D425" s="737" t="s">
        <v>1393</v>
      </c>
      <c r="E425" s="758"/>
      <c r="F425" s="758"/>
      <c r="G425" s="758"/>
      <c r="H425" s="758"/>
    </row>
    <row r="426" spans="1:8" x14ac:dyDescent="0.55000000000000004">
      <c r="A426" s="733" t="s">
        <v>1008</v>
      </c>
      <c r="B426" s="736" t="s">
        <v>1003</v>
      </c>
      <c r="C426" s="737" t="s">
        <v>1004</v>
      </c>
      <c r="D426" s="737" t="s">
        <v>1393</v>
      </c>
      <c r="E426" s="758"/>
      <c r="F426" s="758"/>
      <c r="G426" s="758"/>
      <c r="H426" s="758"/>
    </row>
    <row r="427" spans="1:8" x14ac:dyDescent="0.55000000000000004">
      <c r="A427" s="733" t="s">
        <v>1009</v>
      </c>
      <c r="B427" s="736" t="s">
        <v>1010</v>
      </c>
      <c r="C427" s="737" t="s">
        <v>1004</v>
      </c>
      <c r="D427" s="737" t="s">
        <v>1394</v>
      </c>
      <c r="E427" s="758"/>
      <c r="F427" s="758"/>
      <c r="G427" s="758"/>
      <c r="H427" s="758"/>
    </row>
    <row r="428" spans="1:8" x14ac:dyDescent="0.55000000000000004">
      <c r="A428" s="733" t="s">
        <v>1011</v>
      </c>
      <c r="B428" s="736" t="s">
        <v>1003</v>
      </c>
      <c r="C428" s="737" t="s">
        <v>1007</v>
      </c>
      <c r="D428" s="737" t="s">
        <v>1395</v>
      </c>
      <c r="E428" s="758"/>
      <c r="F428" s="758"/>
      <c r="G428" s="758"/>
      <c r="H428" s="758"/>
    </row>
    <row r="429" spans="1:8" x14ac:dyDescent="0.55000000000000004">
      <c r="A429" s="733" t="s">
        <v>1012</v>
      </c>
      <c r="B429" s="736" t="s">
        <v>1003</v>
      </c>
      <c r="C429" s="737" t="s">
        <v>1007</v>
      </c>
      <c r="D429" s="737" t="s">
        <v>1395</v>
      </c>
      <c r="E429" s="758"/>
      <c r="F429" s="758"/>
      <c r="G429" s="758"/>
      <c r="H429" s="758"/>
    </row>
    <row r="430" spans="1:8" x14ac:dyDescent="0.55000000000000004">
      <c r="A430" s="733" t="s">
        <v>1013</v>
      </c>
      <c r="B430" s="734" t="s">
        <v>1014</v>
      </c>
      <c r="C430" s="735" t="s">
        <v>1015</v>
      </c>
      <c r="D430" s="735" t="s">
        <v>1396</v>
      </c>
      <c r="E430" s="758"/>
      <c r="F430" s="758"/>
      <c r="G430" s="758"/>
      <c r="H430" s="758"/>
    </row>
    <row r="431" spans="1:8" x14ac:dyDescent="0.55000000000000004">
      <c r="A431" s="733" t="s">
        <v>1471</v>
      </c>
      <c r="B431" s="734" t="s">
        <v>1472</v>
      </c>
      <c r="C431" s="735" t="s">
        <v>949</v>
      </c>
      <c r="D431" s="744"/>
      <c r="E431" s="758"/>
      <c r="F431" s="758"/>
      <c r="G431" s="758"/>
      <c r="H431" s="758"/>
    </row>
    <row r="432" spans="1:8" x14ac:dyDescent="0.55000000000000004">
      <c r="A432" s="733" t="s">
        <v>1016</v>
      </c>
      <c r="B432" s="734" t="s">
        <v>1017</v>
      </c>
      <c r="C432" s="735" t="s">
        <v>659</v>
      </c>
      <c r="D432" s="735" t="s">
        <v>1397</v>
      </c>
      <c r="E432" s="758"/>
      <c r="F432" s="758"/>
      <c r="G432" s="758"/>
      <c r="H432" s="758"/>
    </row>
    <row r="433" spans="1:8" x14ac:dyDescent="0.55000000000000004">
      <c r="A433" s="733" t="s">
        <v>1018</v>
      </c>
      <c r="B433" s="734" t="s">
        <v>1017</v>
      </c>
      <c r="C433" s="735" t="s">
        <v>732</v>
      </c>
      <c r="D433" s="735" t="s">
        <v>1398</v>
      </c>
      <c r="E433" s="758"/>
      <c r="F433" s="758"/>
      <c r="G433" s="758"/>
      <c r="H433" s="758"/>
    </row>
    <row r="434" spans="1:8" x14ac:dyDescent="0.55000000000000004">
      <c r="A434" s="733" t="s">
        <v>1019</v>
      </c>
      <c r="B434" s="734" t="s">
        <v>1017</v>
      </c>
      <c r="C434" s="735" t="s">
        <v>732</v>
      </c>
      <c r="D434" s="735" t="s">
        <v>1398</v>
      </c>
      <c r="E434" s="758"/>
      <c r="F434" s="758"/>
      <c r="G434" s="758"/>
      <c r="H434" s="758"/>
    </row>
    <row r="435" spans="1:8" x14ac:dyDescent="0.55000000000000004">
      <c r="A435" s="733" t="s">
        <v>1020</v>
      </c>
      <c r="B435" s="734" t="s">
        <v>1017</v>
      </c>
      <c r="C435" s="735" t="s">
        <v>732</v>
      </c>
      <c r="D435" s="735" t="s">
        <v>1398</v>
      </c>
      <c r="E435" s="758"/>
      <c r="F435" s="758"/>
      <c r="G435" s="758"/>
      <c r="H435" s="758"/>
    </row>
    <row r="436" spans="1:8" x14ac:dyDescent="0.55000000000000004">
      <c r="A436" s="733" t="s">
        <v>1021</v>
      </c>
      <c r="B436" s="736" t="s">
        <v>1022</v>
      </c>
      <c r="C436" s="737" t="s">
        <v>1023</v>
      </c>
      <c r="D436" s="737" t="s">
        <v>1399</v>
      </c>
      <c r="E436" s="758"/>
      <c r="F436" s="758"/>
      <c r="G436" s="758"/>
      <c r="H436" s="758"/>
    </row>
    <row r="437" spans="1:8" x14ac:dyDescent="0.55000000000000004">
      <c r="A437" s="733" t="s">
        <v>1024</v>
      </c>
      <c r="B437" s="736" t="s">
        <v>1025</v>
      </c>
      <c r="C437" s="737" t="s">
        <v>673</v>
      </c>
      <c r="D437" s="737" t="s">
        <v>1400</v>
      </c>
      <c r="E437" s="758"/>
      <c r="F437" s="758"/>
      <c r="G437" s="758"/>
      <c r="H437" s="758"/>
    </row>
    <row r="438" spans="1:8" x14ac:dyDescent="0.55000000000000004">
      <c r="A438" s="733" t="s">
        <v>1026</v>
      </c>
      <c r="B438" s="736" t="s">
        <v>1025</v>
      </c>
      <c r="C438" s="737" t="s">
        <v>673</v>
      </c>
      <c r="D438" s="737" t="s">
        <v>1400</v>
      </c>
      <c r="E438" s="758"/>
      <c r="F438" s="758"/>
      <c r="G438" s="758"/>
      <c r="H438" s="758"/>
    </row>
    <row r="439" spans="1:8" x14ac:dyDescent="0.55000000000000004">
      <c r="A439" s="733" t="s">
        <v>1027</v>
      </c>
      <c r="B439" s="736" t="s">
        <v>1025</v>
      </c>
      <c r="C439" s="737" t="s">
        <v>673</v>
      </c>
      <c r="D439" s="737" t="s">
        <v>1400</v>
      </c>
      <c r="E439" s="758"/>
      <c r="F439" s="758"/>
      <c r="G439" s="758"/>
      <c r="H439" s="758"/>
    </row>
    <row r="440" spans="1:8" x14ac:dyDescent="0.55000000000000004">
      <c r="A440" s="733" t="s">
        <v>1028</v>
      </c>
      <c r="B440" s="736" t="s">
        <v>1025</v>
      </c>
      <c r="C440" s="737" t="s">
        <v>673</v>
      </c>
      <c r="D440" s="737" t="s">
        <v>1400</v>
      </c>
      <c r="E440" s="758"/>
      <c r="F440" s="758"/>
      <c r="G440" s="758"/>
      <c r="H440" s="758"/>
    </row>
    <row r="441" spans="1:8" x14ac:dyDescent="0.55000000000000004">
      <c r="A441" s="733" t="s">
        <v>1029</v>
      </c>
      <c r="B441" s="736" t="s">
        <v>1025</v>
      </c>
      <c r="C441" s="737" t="s">
        <v>673</v>
      </c>
      <c r="D441" s="737" t="s">
        <v>1400</v>
      </c>
      <c r="E441" s="758"/>
      <c r="F441" s="758"/>
      <c r="G441" s="758"/>
      <c r="H441" s="758"/>
    </row>
    <row r="442" spans="1:8" x14ac:dyDescent="0.55000000000000004">
      <c r="A442" s="733" t="s">
        <v>1030</v>
      </c>
      <c r="B442" s="736" t="s">
        <v>1025</v>
      </c>
      <c r="C442" s="737" t="s">
        <v>673</v>
      </c>
      <c r="D442" s="737" t="s">
        <v>1400</v>
      </c>
      <c r="E442" s="758"/>
      <c r="F442" s="758"/>
      <c r="G442" s="758"/>
      <c r="H442" s="758"/>
    </row>
    <row r="443" spans="1:8" x14ac:dyDescent="0.55000000000000004">
      <c r="A443" s="733" t="s">
        <v>1031</v>
      </c>
      <c r="B443" s="736" t="s">
        <v>1025</v>
      </c>
      <c r="C443" s="737" t="s">
        <v>673</v>
      </c>
      <c r="D443" s="737" t="s">
        <v>1400</v>
      </c>
      <c r="E443" s="758"/>
      <c r="F443" s="758"/>
      <c r="G443" s="758"/>
      <c r="H443" s="758"/>
    </row>
    <row r="444" spans="1:8" x14ac:dyDescent="0.55000000000000004">
      <c r="A444" s="733" t="s">
        <v>1032</v>
      </c>
      <c r="B444" s="736" t="s">
        <v>1025</v>
      </c>
      <c r="C444" s="737" t="s">
        <v>673</v>
      </c>
      <c r="D444" s="737" t="s">
        <v>1400</v>
      </c>
      <c r="E444" s="758"/>
      <c r="F444" s="758"/>
      <c r="G444" s="758"/>
      <c r="H444" s="758"/>
    </row>
    <row r="445" spans="1:8" x14ac:dyDescent="0.55000000000000004">
      <c r="A445" s="733" t="s">
        <v>1033</v>
      </c>
      <c r="B445" s="736" t="s">
        <v>1025</v>
      </c>
      <c r="C445" s="737" t="s">
        <v>1034</v>
      </c>
      <c r="D445" s="737" t="s">
        <v>1401</v>
      </c>
      <c r="E445" s="758"/>
      <c r="F445" s="758"/>
      <c r="G445" s="758"/>
      <c r="H445" s="758"/>
    </row>
    <row r="446" spans="1:8" x14ac:dyDescent="0.55000000000000004">
      <c r="A446" s="733" t="s">
        <v>1035</v>
      </c>
      <c r="B446" s="736" t="s">
        <v>1025</v>
      </c>
      <c r="C446" s="737" t="s">
        <v>1034</v>
      </c>
      <c r="D446" s="737" t="s">
        <v>1402</v>
      </c>
      <c r="E446" s="758"/>
      <c r="F446" s="758"/>
      <c r="G446" s="758"/>
      <c r="H446" s="758"/>
    </row>
    <row r="447" spans="1:8" x14ac:dyDescent="0.55000000000000004">
      <c r="A447" s="733" t="s">
        <v>1036</v>
      </c>
      <c r="B447" s="736" t="s">
        <v>1025</v>
      </c>
      <c r="C447" s="737" t="s">
        <v>1034</v>
      </c>
      <c r="D447" s="737" t="s">
        <v>1402</v>
      </c>
      <c r="E447" s="758"/>
      <c r="F447" s="758"/>
      <c r="G447" s="758"/>
      <c r="H447" s="758"/>
    </row>
    <row r="448" spans="1:8" x14ac:dyDescent="0.55000000000000004">
      <c r="A448" s="733" t="s">
        <v>1037</v>
      </c>
      <c r="B448" s="736" t="s">
        <v>1025</v>
      </c>
      <c r="C448" s="737" t="s">
        <v>1034</v>
      </c>
      <c r="D448" s="737" t="s">
        <v>1402</v>
      </c>
      <c r="E448" s="758"/>
      <c r="F448" s="758"/>
      <c r="G448" s="758"/>
      <c r="H448" s="758"/>
    </row>
    <row r="449" spans="1:8" x14ac:dyDescent="0.55000000000000004">
      <c r="A449" s="733" t="s">
        <v>1038</v>
      </c>
      <c r="B449" s="736" t="s">
        <v>1025</v>
      </c>
      <c r="C449" s="737" t="s">
        <v>1034</v>
      </c>
      <c r="D449" s="737" t="s">
        <v>1402</v>
      </c>
      <c r="E449" s="758"/>
      <c r="F449" s="758"/>
      <c r="G449" s="758"/>
      <c r="H449" s="758"/>
    </row>
    <row r="450" spans="1:8" x14ac:dyDescent="0.55000000000000004">
      <c r="A450" s="733" t="s">
        <v>1039</v>
      </c>
      <c r="B450" s="736" t="s">
        <v>1025</v>
      </c>
      <c r="C450" s="737" t="s">
        <v>1034</v>
      </c>
      <c r="D450" s="737" t="s">
        <v>1403</v>
      </c>
      <c r="E450" s="758"/>
      <c r="F450" s="758"/>
      <c r="G450" s="758"/>
      <c r="H450" s="758"/>
    </row>
    <row r="451" spans="1:8" x14ac:dyDescent="0.55000000000000004">
      <c r="A451" s="733" t="s">
        <v>1040</v>
      </c>
      <c r="B451" s="736" t="s">
        <v>1041</v>
      </c>
      <c r="C451" s="737" t="s">
        <v>1042</v>
      </c>
      <c r="D451" s="737" t="s">
        <v>1404</v>
      </c>
      <c r="E451" s="758"/>
      <c r="F451" s="758"/>
      <c r="G451" s="758"/>
      <c r="H451" s="758"/>
    </row>
    <row r="452" spans="1:8" x14ac:dyDescent="0.55000000000000004">
      <c r="A452" s="733" t="s">
        <v>1043</v>
      </c>
      <c r="B452" s="734" t="s">
        <v>1044</v>
      </c>
      <c r="C452" s="735" t="s">
        <v>527</v>
      </c>
      <c r="D452" s="735" t="s">
        <v>1405</v>
      </c>
      <c r="E452" s="758"/>
      <c r="F452" s="758"/>
      <c r="G452" s="758"/>
      <c r="H452" s="758"/>
    </row>
    <row r="453" spans="1:8" x14ac:dyDescent="0.55000000000000004">
      <c r="A453" s="733" t="s">
        <v>1045</v>
      </c>
      <c r="B453" s="736" t="s">
        <v>1046</v>
      </c>
      <c r="C453" s="737" t="s">
        <v>1047</v>
      </c>
      <c r="D453" s="737"/>
      <c r="E453" s="758"/>
      <c r="F453" s="758"/>
      <c r="G453" s="758"/>
      <c r="H453" s="758"/>
    </row>
    <row r="454" spans="1:8" x14ac:dyDescent="0.55000000000000004">
      <c r="A454" s="733" t="s">
        <v>1048</v>
      </c>
      <c r="B454" s="736" t="s">
        <v>1049</v>
      </c>
      <c r="C454" s="737" t="s">
        <v>1050</v>
      </c>
      <c r="D454" s="737"/>
      <c r="E454" s="758"/>
      <c r="F454" s="758"/>
      <c r="G454" s="758"/>
      <c r="H454" s="758"/>
    </row>
    <row r="455" spans="1:8" x14ac:dyDescent="0.55000000000000004">
      <c r="A455" s="733" t="s">
        <v>1051</v>
      </c>
      <c r="B455" s="736" t="s">
        <v>254</v>
      </c>
      <c r="C455" s="737" t="s">
        <v>257</v>
      </c>
      <c r="D455" s="737" t="s">
        <v>1406</v>
      </c>
      <c r="E455" s="758"/>
      <c r="F455" s="758"/>
      <c r="G455" s="758"/>
      <c r="H455" s="758"/>
    </row>
    <row r="456" spans="1:8" x14ac:dyDescent="0.55000000000000004">
      <c r="A456" s="733" t="s">
        <v>1052</v>
      </c>
      <c r="B456" s="736" t="s">
        <v>1053</v>
      </c>
      <c r="C456" s="737" t="s">
        <v>989</v>
      </c>
      <c r="D456" s="737" t="s">
        <v>1407</v>
      </c>
      <c r="E456" s="758"/>
      <c r="F456" s="758"/>
      <c r="G456" s="758"/>
      <c r="H456" s="758"/>
    </row>
    <row r="457" spans="1:8" x14ac:dyDescent="0.55000000000000004">
      <c r="A457" s="733" t="s">
        <v>1054</v>
      </c>
      <c r="B457" s="736" t="s">
        <v>1053</v>
      </c>
      <c r="C457" s="737" t="s">
        <v>1055</v>
      </c>
      <c r="D457" s="737" t="s">
        <v>1408</v>
      </c>
      <c r="E457" s="758"/>
      <c r="F457" s="758"/>
      <c r="G457" s="758"/>
      <c r="H457" s="758"/>
    </row>
    <row r="458" spans="1:8" x14ac:dyDescent="0.55000000000000004">
      <c r="A458" s="733" t="s">
        <v>1056</v>
      </c>
      <c r="B458" s="736" t="s">
        <v>1053</v>
      </c>
      <c r="C458" s="737" t="s">
        <v>1057</v>
      </c>
      <c r="D458" s="737" t="s">
        <v>1409</v>
      </c>
      <c r="E458" s="758"/>
      <c r="F458" s="758"/>
      <c r="G458" s="758"/>
      <c r="H458" s="758"/>
    </row>
    <row r="459" spans="1:8" x14ac:dyDescent="0.55000000000000004">
      <c r="A459" s="733" t="s">
        <v>1058</v>
      </c>
      <c r="B459" s="736" t="s">
        <v>254</v>
      </c>
      <c r="C459" s="737" t="s">
        <v>256</v>
      </c>
      <c r="D459" s="737" t="s">
        <v>1483</v>
      </c>
      <c r="E459" s="758"/>
      <c r="F459" s="758"/>
      <c r="G459" s="758"/>
      <c r="H459" s="758"/>
    </row>
    <row r="460" spans="1:8" x14ac:dyDescent="0.55000000000000004">
      <c r="A460" s="733" t="s">
        <v>1059</v>
      </c>
      <c r="B460" s="736" t="s">
        <v>254</v>
      </c>
      <c r="C460" s="737" t="s">
        <v>256</v>
      </c>
      <c r="D460" s="737" t="s">
        <v>1484</v>
      </c>
      <c r="E460" s="758"/>
      <c r="F460" s="758"/>
      <c r="G460" s="758"/>
      <c r="H460" s="758"/>
    </row>
    <row r="461" spans="1:8" x14ac:dyDescent="0.55000000000000004">
      <c r="A461" s="733" t="s">
        <v>1060</v>
      </c>
      <c r="B461" s="736" t="s">
        <v>254</v>
      </c>
      <c r="C461" s="737" t="s">
        <v>256</v>
      </c>
      <c r="D461" s="737" t="s">
        <v>1485</v>
      </c>
      <c r="E461" s="758"/>
      <c r="F461" s="758"/>
      <c r="G461" s="758"/>
      <c r="H461" s="758"/>
    </row>
    <row r="462" spans="1:8" x14ac:dyDescent="0.55000000000000004">
      <c r="A462" s="733" t="s">
        <v>1061</v>
      </c>
      <c r="B462" s="736" t="s">
        <v>254</v>
      </c>
      <c r="C462" s="737" t="s">
        <v>256</v>
      </c>
      <c r="D462" s="737" t="s">
        <v>1486</v>
      </c>
      <c r="E462" s="758"/>
      <c r="F462" s="758"/>
      <c r="G462" s="758"/>
      <c r="H462" s="758"/>
    </row>
    <row r="463" spans="1:8" x14ac:dyDescent="0.55000000000000004">
      <c r="A463" s="733" t="s">
        <v>1062</v>
      </c>
      <c r="B463" s="736" t="s">
        <v>254</v>
      </c>
      <c r="C463" s="737" t="s">
        <v>256</v>
      </c>
      <c r="D463" s="737" t="s">
        <v>1487</v>
      </c>
      <c r="E463" s="758"/>
      <c r="F463" s="758"/>
      <c r="G463" s="758"/>
      <c r="H463" s="758"/>
    </row>
    <row r="464" spans="1:8" x14ac:dyDescent="0.55000000000000004">
      <c r="A464" s="733" t="s">
        <v>1063</v>
      </c>
      <c r="B464" s="736" t="s">
        <v>254</v>
      </c>
      <c r="C464" s="737" t="s">
        <v>256</v>
      </c>
      <c r="D464" s="737" t="s">
        <v>1488</v>
      </c>
      <c r="E464" s="758"/>
      <c r="F464" s="758"/>
      <c r="G464" s="758"/>
      <c r="H464" s="758"/>
    </row>
    <row r="465" spans="1:8" x14ac:dyDescent="0.55000000000000004">
      <c r="A465" s="733" t="s">
        <v>1064</v>
      </c>
      <c r="B465" s="736" t="s">
        <v>254</v>
      </c>
      <c r="C465" s="737" t="s">
        <v>256</v>
      </c>
      <c r="D465" s="737" t="s">
        <v>1489</v>
      </c>
      <c r="E465" s="758"/>
      <c r="F465" s="758"/>
      <c r="G465" s="758"/>
      <c r="H465" s="758"/>
    </row>
    <row r="466" spans="1:8" x14ac:dyDescent="0.55000000000000004">
      <c r="A466" s="733" t="s">
        <v>1065</v>
      </c>
      <c r="B466" s="736" t="s">
        <v>254</v>
      </c>
      <c r="C466" s="737" t="s">
        <v>256</v>
      </c>
      <c r="D466" s="737" t="s">
        <v>1490</v>
      </c>
      <c r="E466" s="758"/>
      <c r="F466" s="758"/>
      <c r="G466" s="758"/>
      <c r="H466" s="758"/>
    </row>
    <row r="467" spans="1:8" x14ac:dyDescent="0.55000000000000004">
      <c r="A467" s="733" t="s">
        <v>1066</v>
      </c>
      <c r="B467" s="736" t="s">
        <v>254</v>
      </c>
      <c r="C467" s="737" t="s">
        <v>256</v>
      </c>
      <c r="D467" s="737" t="s">
        <v>1491</v>
      </c>
      <c r="E467" s="758"/>
      <c r="F467" s="758"/>
      <c r="G467" s="758"/>
      <c r="H467" s="758"/>
    </row>
    <row r="468" spans="1:8" x14ac:dyDescent="0.55000000000000004">
      <c r="A468" s="733" t="s">
        <v>1067</v>
      </c>
      <c r="B468" s="736" t="s">
        <v>254</v>
      </c>
      <c r="C468" s="737" t="s">
        <v>256</v>
      </c>
      <c r="D468" s="737" t="s">
        <v>1492</v>
      </c>
      <c r="E468" s="758"/>
      <c r="F468" s="758"/>
      <c r="G468" s="758"/>
      <c r="H468" s="758"/>
    </row>
    <row r="469" spans="1:8" x14ac:dyDescent="0.55000000000000004">
      <c r="A469" s="733" t="s">
        <v>1068</v>
      </c>
      <c r="B469" s="736" t="s">
        <v>254</v>
      </c>
      <c r="C469" s="737" t="s">
        <v>256</v>
      </c>
      <c r="D469" s="737" t="s">
        <v>1493</v>
      </c>
      <c r="E469" s="758"/>
      <c r="F469" s="758"/>
      <c r="G469" s="758"/>
      <c r="H469" s="758"/>
    </row>
    <row r="470" spans="1:8" x14ac:dyDescent="0.55000000000000004">
      <c r="A470" s="733" t="s">
        <v>1069</v>
      </c>
      <c r="B470" s="736" t="s">
        <v>254</v>
      </c>
      <c r="C470" s="737" t="s">
        <v>256</v>
      </c>
      <c r="D470" s="737" t="s">
        <v>1494</v>
      </c>
      <c r="E470" s="758"/>
      <c r="F470" s="758"/>
      <c r="G470" s="758"/>
      <c r="H470" s="758"/>
    </row>
    <row r="471" spans="1:8" x14ac:dyDescent="0.55000000000000004">
      <c r="A471" s="733" t="s">
        <v>1070</v>
      </c>
      <c r="B471" s="736" t="s">
        <v>254</v>
      </c>
      <c r="C471" s="737" t="s">
        <v>256</v>
      </c>
      <c r="D471" s="737" t="s">
        <v>1495</v>
      </c>
      <c r="E471" s="758"/>
      <c r="F471" s="758"/>
      <c r="G471" s="758"/>
      <c r="H471" s="758"/>
    </row>
    <row r="472" spans="1:8" x14ac:dyDescent="0.55000000000000004">
      <c r="A472" s="733" t="s">
        <v>1071</v>
      </c>
      <c r="B472" s="736" t="s">
        <v>1053</v>
      </c>
      <c r="C472" s="737" t="s">
        <v>1072</v>
      </c>
      <c r="D472" s="737"/>
      <c r="E472" s="758"/>
      <c r="F472" s="758"/>
      <c r="G472" s="758"/>
      <c r="H472" s="758"/>
    </row>
    <row r="473" spans="1:8" x14ac:dyDescent="0.55000000000000004">
      <c r="A473" s="733" t="s">
        <v>1073</v>
      </c>
      <c r="B473" s="736" t="s">
        <v>1053</v>
      </c>
      <c r="C473" s="737" t="s">
        <v>1074</v>
      </c>
      <c r="D473" s="737"/>
      <c r="E473" s="758"/>
      <c r="F473" s="758"/>
      <c r="G473" s="758"/>
      <c r="H473" s="758"/>
    </row>
    <row r="474" spans="1:8" x14ac:dyDescent="0.55000000000000004">
      <c r="A474" s="733" t="s">
        <v>1075</v>
      </c>
      <c r="B474" s="736" t="s">
        <v>1053</v>
      </c>
      <c r="C474" s="737" t="s">
        <v>1076</v>
      </c>
      <c r="D474" s="737" t="s">
        <v>1410</v>
      </c>
      <c r="E474" s="758"/>
      <c r="F474" s="758"/>
      <c r="G474" s="758"/>
      <c r="H474" s="758"/>
    </row>
    <row r="475" spans="1:8" x14ac:dyDescent="0.55000000000000004">
      <c r="A475" s="733" t="s">
        <v>1077</v>
      </c>
      <c r="B475" s="736" t="s">
        <v>1053</v>
      </c>
      <c r="C475" s="737" t="s">
        <v>1076</v>
      </c>
      <c r="D475" s="737" t="s">
        <v>1411</v>
      </c>
      <c r="E475" s="758"/>
      <c r="F475" s="758"/>
      <c r="G475" s="758"/>
      <c r="H475" s="758"/>
    </row>
    <row r="476" spans="1:8" x14ac:dyDescent="0.55000000000000004">
      <c r="A476" s="733" t="s">
        <v>1078</v>
      </c>
      <c r="B476" s="736" t="s">
        <v>1053</v>
      </c>
      <c r="C476" s="737" t="s">
        <v>1079</v>
      </c>
      <c r="D476" s="737" t="s">
        <v>629</v>
      </c>
      <c r="E476" s="758"/>
      <c r="F476" s="758"/>
      <c r="G476" s="758"/>
      <c r="H476" s="758"/>
    </row>
    <row r="477" spans="1:8" x14ac:dyDescent="0.55000000000000004">
      <c r="A477" s="733" t="s">
        <v>1080</v>
      </c>
      <c r="B477" s="736" t="s">
        <v>1053</v>
      </c>
      <c r="C477" s="737" t="s">
        <v>1081</v>
      </c>
      <c r="D477" s="737" t="s">
        <v>1412</v>
      </c>
      <c r="E477" s="758"/>
      <c r="F477" s="758"/>
      <c r="G477" s="758"/>
      <c r="H477" s="758"/>
    </row>
    <row r="478" spans="1:8" x14ac:dyDescent="0.55000000000000004">
      <c r="A478" s="733" t="s">
        <v>1082</v>
      </c>
      <c r="B478" s="736" t="s">
        <v>1053</v>
      </c>
      <c r="C478" s="737" t="s">
        <v>1083</v>
      </c>
      <c r="D478" s="737" t="s">
        <v>1413</v>
      </c>
      <c r="E478" s="758"/>
      <c r="F478" s="758"/>
      <c r="G478" s="758"/>
      <c r="H478" s="758"/>
    </row>
    <row r="479" spans="1:8" x14ac:dyDescent="0.55000000000000004">
      <c r="A479" s="733" t="s">
        <v>1084</v>
      </c>
      <c r="B479" s="734" t="s">
        <v>1085</v>
      </c>
      <c r="C479" s="735" t="s">
        <v>259</v>
      </c>
      <c r="D479" s="735" t="s">
        <v>260</v>
      </c>
      <c r="E479" s="758"/>
      <c r="F479" s="758"/>
      <c r="G479" s="758"/>
      <c r="H479" s="758"/>
    </row>
    <row r="480" spans="1:8" x14ac:dyDescent="0.55000000000000004">
      <c r="A480" s="733" t="s">
        <v>1086</v>
      </c>
      <c r="B480" s="734" t="s">
        <v>1085</v>
      </c>
      <c r="C480" s="735" t="s">
        <v>259</v>
      </c>
      <c r="D480" s="735" t="s">
        <v>261</v>
      </c>
      <c r="E480" s="758"/>
      <c r="F480" s="758"/>
      <c r="G480" s="758"/>
      <c r="H480" s="758"/>
    </row>
    <row r="481" spans="1:8" x14ac:dyDescent="0.55000000000000004">
      <c r="A481" s="733" t="s">
        <v>1087</v>
      </c>
      <c r="B481" s="736" t="s">
        <v>1088</v>
      </c>
      <c r="C481" s="737" t="s">
        <v>1089</v>
      </c>
      <c r="D481" s="737" t="s">
        <v>1414</v>
      </c>
      <c r="E481" s="758"/>
      <c r="F481" s="758"/>
      <c r="G481" s="758"/>
      <c r="H481" s="758"/>
    </row>
    <row r="482" spans="1:8" x14ac:dyDescent="0.55000000000000004">
      <c r="A482" s="733" t="s">
        <v>1090</v>
      </c>
      <c r="B482" s="736" t="s">
        <v>1088</v>
      </c>
      <c r="C482" s="737" t="s">
        <v>1089</v>
      </c>
      <c r="D482" s="737" t="s">
        <v>1415</v>
      </c>
      <c r="E482" s="758"/>
      <c r="F482" s="758"/>
      <c r="G482" s="758"/>
      <c r="H482" s="758"/>
    </row>
    <row r="483" spans="1:8" x14ac:dyDescent="0.55000000000000004">
      <c r="A483" s="733" t="s">
        <v>1091</v>
      </c>
      <c r="B483" s="736" t="s">
        <v>1088</v>
      </c>
      <c r="C483" s="737" t="s">
        <v>1089</v>
      </c>
      <c r="D483" s="737" t="s">
        <v>1416</v>
      </c>
      <c r="E483" s="758"/>
      <c r="F483" s="758"/>
      <c r="G483" s="758"/>
      <c r="H483" s="758"/>
    </row>
    <row r="484" spans="1:8" x14ac:dyDescent="0.55000000000000004">
      <c r="A484" s="733" t="s">
        <v>1092</v>
      </c>
      <c r="B484" s="736" t="s">
        <v>262</v>
      </c>
      <c r="C484" s="737" t="s">
        <v>264</v>
      </c>
      <c r="D484" s="737" t="s">
        <v>1417</v>
      </c>
      <c r="E484" s="758"/>
      <c r="F484" s="758"/>
      <c r="G484" s="758"/>
      <c r="H484" s="758"/>
    </row>
    <row r="485" spans="1:8" x14ac:dyDescent="0.55000000000000004">
      <c r="A485" s="733" t="s">
        <v>1093</v>
      </c>
      <c r="B485" s="736" t="s">
        <v>1088</v>
      </c>
      <c r="C485" s="737" t="s">
        <v>686</v>
      </c>
      <c r="D485" s="737" t="s">
        <v>1418</v>
      </c>
      <c r="E485" s="758"/>
      <c r="F485" s="758"/>
      <c r="G485" s="758"/>
      <c r="H485" s="758"/>
    </row>
    <row r="486" spans="1:8" x14ac:dyDescent="0.55000000000000004">
      <c r="A486" s="733" t="s">
        <v>1094</v>
      </c>
      <c r="B486" s="736" t="s">
        <v>262</v>
      </c>
      <c r="C486" s="737" t="s">
        <v>1095</v>
      </c>
      <c r="D486" s="737" t="s">
        <v>1419</v>
      </c>
      <c r="E486" s="758"/>
      <c r="F486" s="758"/>
      <c r="G486" s="758"/>
      <c r="H486" s="758"/>
    </row>
    <row r="487" spans="1:8" x14ac:dyDescent="0.55000000000000004">
      <c r="A487" s="733" t="s">
        <v>1096</v>
      </c>
      <c r="B487" s="736" t="s">
        <v>1088</v>
      </c>
      <c r="C487" s="737" t="s">
        <v>1097</v>
      </c>
      <c r="D487" s="737" t="s">
        <v>1420</v>
      </c>
      <c r="E487" s="758"/>
      <c r="F487" s="758"/>
      <c r="G487" s="758"/>
      <c r="H487" s="758"/>
    </row>
    <row r="488" spans="1:8" x14ac:dyDescent="0.55000000000000004">
      <c r="A488" s="733" t="s">
        <v>1098</v>
      </c>
      <c r="B488" s="736" t="s">
        <v>1088</v>
      </c>
      <c r="C488" s="737" t="s">
        <v>1099</v>
      </c>
      <c r="D488" s="737" t="s">
        <v>1421</v>
      </c>
      <c r="E488" s="758"/>
      <c r="F488" s="758"/>
      <c r="G488" s="758"/>
      <c r="H488" s="758"/>
    </row>
    <row r="489" spans="1:8" x14ac:dyDescent="0.55000000000000004">
      <c r="A489" s="733" t="s">
        <v>1100</v>
      </c>
      <c r="B489" s="736" t="s">
        <v>1088</v>
      </c>
      <c r="C489" s="737" t="s">
        <v>1074</v>
      </c>
      <c r="D489" s="737" t="s">
        <v>1422</v>
      </c>
      <c r="E489" s="758"/>
      <c r="F489" s="758"/>
      <c r="G489" s="758"/>
      <c r="H489" s="758"/>
    </row>
    <row r="490" spans="1:8" x14ac:dyDescent="0.55000000000000004">
      <c r="A490" s="733" t="s">
        <v>1101</v>
      </c>
      <c r="B490" s="736" t="s">
        <v>1088</v>
      </c>
      <c r="C490" s="737" t="s">
        <v>1074</v>
      </c>
      <c r="D490" s="737" t="s">
        <v>1423</v>
      </c>
      <c r="E490" s="758"/>
      <c r="F490" s="758"/>
      <c r="G490" s="758"/>
      <c r="H490" s="758"/>
    </row>
    <row r="491" spans="1:8" x14ac:dyDescent="0.55000000000000004">
      <c r="A491" s="733" t="s">
        <v>1102</v>
      </c>
      <c r="B491" s="736" t="s">
        <v>262</v>
      </c>
      <c r="C491" s="737" t="s">
        <v>851</v>
      </c>
      <c r="D491" s="737" t="s">
        <v>1424</v>
      </c>
      <c r="E491" s="758"/>
      <c r="F491" s="758"/>
      <c r="G491" s="758"/>
      <c r="H491" s="758"/>
    </row>
    <row r="492" spans="1:8" x14ac:dyDescent="0.55000000000000004">
      <c r="A492" s="733" t="s">
        <v>1103</v>
      </c>
      <c r="B492" s="734" t="s">
        <v>265</v>
      </c>
      <c r="C492" s="735" t="s">
        <v>1104</v>
      </c>
      <c r="D492" s="735" t="s">
        <v>1425</v>
      </c>
      <c r="E492" s="758"/>
      <c r="F492" s="758"/>
      <c r="G492" s="758"/>
      <c r="H492" s="758"/>
    </row>
    <row r="493" spans="1:8" x14ac:dyDescent="0.55000000000000004">
      <c r="A493" s="733" t="s">
        <v>1105</v>
      </c>
      <c r="B493" s="734" t="s">
        <v>265</v>
      </c>
      <c r="C493" s="735" t="s">
        <v>1106</v>
      </c>
      <c r="D493" s="744"/>
      <c r="E493" s="758"/>
      <c r="F493" s="758"/>
      <c r="G493" s="758"/>
      <c r="H493" s="758"/>
    </row>
    <row r="494" spans="1:8" x14ac:dyDescent="0.55000000000000004">
      <c r="A494" s="733" t="s">
        <v>1107</v>
      </c>
      <c r="B494" s="743" t="s">
        <v>1108</v>
      </c>
      <c r="C494" s="92" t="s">
        <v>267</v>
      </c>
      <c r="D494" s="92"/>
      <c r="E494" s="758"/>
      <c r="F494" s="758"/>
      <c r="G494" s="758"/>
      <c r="H494" s="758"/>
    </row>
    <row r="495" spans="1:8" x14ac:dyDescent="0.55000000000000004">
      <c r="A495" s="733" t="s">
        <v>1109</v>
      </c>
      <c r="B495" s="743" t="s">
        <v>266</v>
      </c>
      <c r="C495" s="92" t="s">
        <v>267</v>
      </c>
      <c r="D495" s="92"/>
      <c r="E495" s="758"/>
      <c r="F495" s="758"/>
      <c r="G495" s="758"/>
      <c r="H495" s="758"/>
    </row>
    <row r="496" spans="1:8" x14ac:dyDescent="0.55000000000000004">
      <c r="A496" s="733" t="s">
        <v>1110</v>
      </c>
      <c r="B496" s="743" t="s">
        <v>266</v>
      </c>
      <c r="C496" s="92" t="s">
        <v>267</v>
      </c>
      <c r="D496" s="92"/>
      <c r="E496" s="758"/>
      <c r="F496" s="758"/>
      <c r="G496" s="758"/>
      <c r="H496" s="758"/>
    </row>
    <row r="497" spans="1:8" x14ac:dyDescent="0.55000000000000004">
      <c r="A497" s="733" t="s">
        <v>1111</v>
      </c>
      <c r="B497" s="743" t="s">
        <v>266</v>
      </c>
      <c r="C497" s="92" t="s">
        <v>267</v>
      </c>
      <c r="D497" s="92"/>
      <c r="E497" s="758"/>
      <c r="F497" s="758"/>
      <c r="G497" s="758"/>
      <c r="H497" s="758"/>
    </row>
    <row r="498" spans="1:8" x14ac:dyDescent="0.55000000000000004">
      <c r="A498" s="733" t="s">
        <v>1112</v>
      </c>
      <c r="B498" s="743" t="s">
        <v>266</v>
      </c>
      <c r="C498" s="92" t="s">
        <v>267</v>
      </c>
      <c r="D498" s="92"/>
      <c r="E498" s="758"/>
      <c r="F498" s="758"/>
      <c r="G498" s="758"/>
      <c r="H498" s="758"/>
    </row>
    <row r="499" spans="1:8" x14ac:dyDescent="0.55000000000000004">
      <c r="A499" s="733" t="s">
        <v>1113</v>
      </c>
      <c r="B499" s="743" t="s">
        <v>266</v>
      </c>
      <c r="C499" s="92" t="s">
        <v>267</v>
      </c>
      <c r="D499" s="92"/>
      <c r="E499" s="758"/>
      <c r="F499" s="758"/>
      <c r="G499" s="758"/>
      <c r="H499" s="758"/>
    </row>
    <row r="500" spans="1:8" x14ac:dyDescent="0.55000000000000004">
      <c r="A500" s="733" t="s">
        <v>1114</v>
      </c>
      <c r="B500" s="743" t="s">
        <v>266</v>
      </c>
      <c r="C500" s="92" t="s">
        <v>267</v>
      </c>
      <c r="D500" s="92"/>
      <c r="E500" s="758"/>
      <c r="F500" s="758"/>
      <c r="G500" s="758"/>
      <c r="H500" s="758"/>
    </row>
    <row r="501" spans="1:8" x14ac:dyDescent="0.55000000000000004">
      <c r="A501" s="733" t="s">
        <v>1115</v>
      </c>
      <c r="B501" s="743" t="s">
        <v>266</v>
      </c>
      <c r="C501" s="92" t="s">
        <v>267</v>
      </c>
      <c r="D501" s="92"/>
      <c r="E501" s="758"/>
      <c r="F501" s="758"/>
      <c r="G501" s="758"/>
      <c r="H501" s="758"/>
    </row>
    <row r="502" spans="1:8" x14ac:dyDescent="0.55000000000000004">
      <c r="A502" s="733" t="s">
        <v>1116</v>
      </c>
      <c r="B502" s="743" t="s">
        <v>266</v>
      </c>
      <c r="C502" s="92" t="s">
        <v>267</v>
      </c>
      <c r="D502" s="92"/>
      <c r="E502" s="758"/>
      <c r="F502" s="758"/>
      <c r="G502" s="758"/>
      <c r="H502" s="758"/>
    </row>
    <row r="503" spans="1:8" x14ac:dyDescent="0.55000000000000004">
      <c r="A503" s="733" t="s">
        <v>1117</v>
      </c>
      <c r="B503" s="743" t="s">
        <v>266</v>
      </c>
      <c r="C503" s="92" t="s">
        <v>267</v>
      </c>
      <c r="D503" s="92"/>
      <c r="E503" s="758"/>
      <c r="F503" s="758"/>
      <c r="G503" s="758"/>
      <c r="H503" s="758"/>
    </row>
    <row r="504" spans="1:8" x14ac:dyDescent="0.55000000000000004">
      <c r="A504" s="733" t="s">
        <v>1118</v>
      </c>
      <c r="B504" s="743" t="s">
        <v>266</v>
      </c>
      <c r="C504" s="92" t="s">
        <v>267</v>
      </c>
      <c r="D504" s="92"/>
      <c r="E504" s="758"/>
      <c r="F504" s="758"/>
      <c r="G504" s="758"/>
      <c r="H504" s="758"/>
    </row>
    <row r="505" spans="1:8" x14ac:dyDescent="0.55000000000000004">
      <c r="A505" s="733" t="s">
        <v>1119</v>
      </c>
      <c r="B505" s="743" t="s">
        <v>266</v>
      </c>
      <c r="C505" s="92" t="s">
        <v>267</v>
      </c>
      <c r="D505" s="92"/>
      <c r="E505" s="758"/>
      <c r="F505" s="758"/>
      <c r="G505" s="758"/>
      <c r="H505" s="758"/>
    </row>
    <row r="506" spans="1:8" x14ac:dyDescent="0.55000000000000004">
      <c r="A506" s="733" t="s">
        <v>1120</v>
      </c>
      <c r="B506" s="736" t="s">
        <v>268</v>
      </c>
      <c r="C506" s="737" t="s">
        <v>269</v>
      </c>
      <c r="D506" s="737" t="s">
        <v>1426</v>
      </c>
      <c r="E506" s="758"/>
      <c r="F506" s="758"/>
      <c r="G506" s="758"/>
      <c r="H506" s="758"/>
    </row>
    <row r="507" spans="1:8" x14ac:dyDescent="0.55000000000000004">
      <c r="A507" s="733" t="s">
        <v>1121</v>
      </c>
      <c r="B507" s="736" t="s">
        <v>268</v>
      </c>
      <c r="C507" s="737" t="s">
        <v>269</v>
      </c>
      <c r="D507" s="737" t="s">
        <v>1427</v>
      </c>
      <c r="E507" s="758"/>
      <c r="F507" s="758"/>
      <c r="G507" s="758"/>
      <c r="H507" s="758"/>
    </row>
    <row r="508" spans="1:8" x14ac:dyDescent="0.55000000000000004">
      <c r="A508" s="733" t="s">
        <v>1122</v>
      </c>
      <c r="B508" s="736" t="s">
        <v>268</v>
      </c>
      <c r="C508" s="737" t="s">
        <v>269</v>
      </c>
      <c r="D508" s="737" t="s">
        <v>1426</v>
      </c>
      <c r="E508" s="758"/>
      <c r="F508" s="758"/>
      <c r="G508" s="758"/>
      <c r="H508" s="758"/>
    </row>
    <row r="509" spans="1:8" x14ac:dyDescent="0.55000000000000004">
      <c r="A509" s="733" t="s">
        <v>1123</v>
      </c>
      <c r="B509" s="736" t="s">
        <v>268</v>
      </c>
      <c r="C509" s="737" t="s">
        <v>269</v>
      </c>
      <c r="D509" s="737" t="s">
        <v>1427</v>
      </c>
      <c r="E509" s="758"/>
      <c r="F509" s="758"/>
      <c r="G509" s="758"/>
      <c r="H509" s="758"/>
    </row>
    <row r="510" spans="1:8" x14ac:dyDescent="0.55000000000000004">
      <c r="A510" s="733" t="s">
        <v>1124</v>
      </c>
      <c r="B510" s="736" t="s">
        <v>268</v>
      </c>
      <c r="C510" s="737" t="s">
        <v>269</v>
      </c>
      <c r="D510" s="737" t="s">
        <v>1428</v>
      </c>
      <c r="E510" s="758"/>
      <c r="F510" s="758"/>
      <c r="G510" s="758"/>
      <c r="H510" s="758"/>
    </row>
    <row r="511" spans="1:8" x14ac:dyDescent="0.55000000000000004">
      <c r="A511" s="733" t="s">
        <v>1125</v>
      </c>
      <c r="B511" s="736" t="s">
        <v>268</v>
      </c>
      <c r="C511" s="737" t="s">
        <v>269</v>
      </c>
      <c r="D511" s="737" t="s">
        <v>1427</v>
      </c>
      <c r="E511" s="758"/>
      <c r="F511" s="758"/>
      <c r="G511" s="758"/>
      <c r="H511" s="758"/>
    </row>
    <row r="512" spans="1:8" x14ac:dyDescent="0.55000000000000004">
      <c r="A512" s="733" t="s">
        <v>1126</v>
      </c>
      <c r="B512" s="736" t="s">
        <v>268</v>
      </c>
      <c r="C512" s="737" t="s">
        <v>269</v>
      </c>
      <c r="D512" s="737" t="s">
        <v>1427</v>
      </c>
      <c r="E512" s="758"/>
      <c r="F512" s="758"/>
      <c r="G512" s="758"/>
      <c r="H512" s="758"/>
    </row>
    <row r="513" spans="1:8" x14ac:dyDescent="0.55000000000000004">
      <c r="A513" s="733" t="s">
        <v>1127</v>
      </c>
      <c r="B513" s="736" t="s">
        <v>268</v>
      </c>
      <c r="C513" s="737" t="s">
        <v>269</v>
      </c>
      <c r="D513" s="737" t="s">
        <v>1427</v>
      </c>
      <c r="E513" s="758"/>
      <c r="F513" s="758"/>
      <c r="G513" s="758"/>
      <c r="H513" s="758"/>
    </row>
    <row r="514" spans="1:8" x14ac:dyDescent="0.55000000000000004">
      <c r="A514" s="733" t="s">
        <v>1128</v>
      </c>
      <c r="B514" s="736" t="s">
        <v>268</v>
      </c>
      <c r="C514" s="737" t="s">
        <v>269</v>
      </c>
      <c r="D514" s="737" t="s">
        <v>1429</v>
      </c>
      <c r="E514" s="758"/>
      <c r="F514" s="758"/>
      <c r="G514" s="758"/>
      <c r="H514" s="758"/>
    </row>
    <row r="515" spans="1:8" x14ac:dyDescent="0.55000000000000004">
      <c r="A515" s="733" t="s">
        <v>1129</v>
      </c>
      <c r="B515" s="736" t="s">
        <v>268</v>
      </c>
      <c r="C515" s="737" t="s">
        <v>269</v>
      </c>
      <c r="D515" s="737" t="s">
        <v>1429</v>
      </c>
      <c r="E515" s="758"/>
      <c r="F515" s="758"/>
      <c r="G515" s="758"/>
      <c r="H515" s="758"/>
    </row>
    <row r="516" spans="1:8" x14ac:dyDescent="0.55000000000000004">
      <c r="A516" s="733" t="s">
        <v>1130</v>
      </c>
      <c r="B516" s="736" t="s">
        <v>268</v>
      </c>
      <c r="C516" s="737" t="s">
        <v>269</v>
      </c>
      <c r="D516" s="737" t="s">
        <v>1428</v>
      </c>
      <c r="E516" s="758"/>
      <c r="F516" s="758"/>
      <c r="G516" s="758"/>
      <c r="H516" s="758"/>
    </row>
    <row r="517" spans="1:8" x14ac:dyDescent="0.55000000000000004">
      <c r="A517" s="733" t="s">
        <v>1131</v>
      </c>
      <c r="B517" s="736" t="s">
        <v>1132</v>
      </c>
      <c r="C517" s="737" t="s">
        <v>1133</v>
      </c>
      <c r="D517" s="737"/>
      <c r="E517" s="758"/>
      <c r="F517" s="758"/>
      <c r="G517" s="758"/>
      <c r="H517" s="758"/>
    </row>
    <row r="518" spans="1:8" x14ac:dyDescent="0.55000000000000004">
      <c r="A518" s="733" t="s">
        <v>1134</v>
      </c>
      <c r="B518" s="736" t="s">
        <v>1132</v>
      </c>
      <c r="C518" s="737" t="s">
        <v>1135</v>
      </c>
      <c r="D518" s="737" t="s">
        <v>1430</v>
      </c>
      <c r="E518" s="758"/>
      <c r="F518" s="758"/>
      <c r="G518" s="758"/>
      <c r="H518" s="758"/>
    </row>
    <row r="519" spans="1:8" x14ac:dyDescent="0.55000000000000004">
      <c r="A519" s="733" t="s">
        <v>1136</v>
      </c>
      <c r="B519" s="736" t="s">
        <v>1137</v>
      </c>
      <c r="C519" s="739" t="s">
        <v>1138</v>
      </c>
      <c r="D519" s="739" t="s">
        <v>1431</v>
      </c>
      <c r="E519" s="758"/>
      <c r="F519" s="758"/>
      <c r="G519" s="758"/>
      <c r="H519" s="758"/>
    </row>
    <row r="520" spans="1:8" x14ac:dyDescent="0.55000000000000004">
      <c r="A520" s="733" t="s">
        <v>1139</v>
      </c>
      <c r="B520" s="736" t="s">
        <v>1137</v>
      </c>
      <c r="C520" s="739" t="s">
        <v>1138</v>
      </c>
      <c r="D520" s="739" t="s">
        <v>1432</v>
      </c>
      <c r="E520" s="758"/>
      <c r="F520" s="758"/>
      <c r="G520" s="758"/>
      <c r="H520" s="758"/>
    </row>
    <row r="521" spans="1:8" x14ac:dyDescent="0.55000000000000004">
      <c r="A521" s="733" t="s">
        <v>1140</v>
      </c>
      <c r="B521" s="736" t="s">
        <v>1137</v>
      </c>
      <c r="C521" s="739" t="s">
        <v>1138</v>
      </c>
      <c r="D521" s="739" t="s">
        <v>1433</v>
      </c>
      <c r="E521" s="758"/>
      <c r="F521" s="758"/>
      <c r="G521" s="758"/>
      <c r="H521" s="758"/>
    </row>
    <row r="522" spans="1:8" x14ac:dyDescent="0.55000000000000004">
      <c r="A522" s="733" t="s">
        <v>1141</v>
      </c>
      <c r="B522" s="736" t="s">
        <v>1137</v>
      </c>
      <c r="C522" s="739" t="s">
        <v>1142</v>
      </c>
      <c r="D522" s="739" t="s">
        <v>1434</v>
      </c>
      <c r="E522" s="758"/>
      <c r="F522" s="758"/>
      <c r="G522" s="758"/>
      <c r="H522" s="758"/>
    </row>
    <row r="523" spans="1:8" x14ac:dyDescent="0.55000000000000004">
      <c r="A523" s="733" t="s">
        <v>1143</v>
      </c>
      <c r="B523" s="736" t="s">
        <v>1137</v>
      </c>
      <c r="C523" s="737" t="s">
        <v>673</v>
      </c>
      <c r="D523" s="737" t="s">
        <v>1435</v>
      </c>
      <c r="E523" s="758"/>
      <c r="F523" s="758"/>
      <c r="G523" s="758"/>
      <c r="H523" s="758"/>
    </row>
    <row r="524" spans="1:8" x14ac:dyDescent="0.55000000000000004">
      <c r="A524" s="733" t="s">
        <v>1144</v>
      </c>
      <c r="B524" s="736" t="s">
        <v>1137</v>
      </c>
      <c r="C524" s="737" t="s">
        <v>673</v>
      </c>
      <c r="D524" s="737" t="s">
        <v>1436</v>
      </c>
      <c r="E524" s="758"/>
      <c r="F524" s="758"/>
      <c r="G524" s="758"/>
      <c r="H524" s="758"/>
    </row>
    <row r="525" spans="1:8" x14ac:dyDescent="0.55000000000000004">
      <c r="A525" s="733" t="s">
        <v>1145</v>
      </c>
      <c r="B525" s="736" t="s">
        <v>1137</v>
      </c>
      <c r="C525" s="737" t="s">
        <v>673</v>
      </c>
      <c r="D525" s="737" t="s">
        <v>1437</v>
      </c>
      <c r="E525" s="758"/>
      <c r="F525" s="758"/>
      <c r="G525" s="758"/>
      <c r="H525" s="758"/>
    </row>
    <row r="526" spans="1:8" x14ac:dyDescent="0.55000000000000004">
      <c r="A526" s="733" t="s">
        <v>1146</v>
      </c>
      <c r="B526" s="736" t="s">
        <v>1137</v>
      </c>
      <c r="C526" s="737" t="s">
        <v>673</v>
      </c>
      <c r="D526" s="737" t="s">
        <v>1438</v>
      </c>
      <c r="E526" s="758"/>
      <c r="F526" s="758"/>
      <c r="G526" s="758"/>
      <c r="H526" s="758"/>
    </row>
    <row r="527" spans="1:8" x14ac:dyDescent="0.55000000000000004">
      <c r="A527" s="733" t="s">
        <v>1147</v>
      </c>
      <c r="B527" s="736" t="s">
        <v>1137</v>
      </c>
      <c r="C527" s="739" t="s">
        <v>673</v>
      </c>
      <c r="D527" s="737" t="s">
        <v>1439</v>
      </c>
      <c r="E527" s="758"/>
      <c r="F527" s="758"/>
      <c r="G527" s="758"/>
      <c r="H527" s="758"/>
    </row>
    <row r="528" spans="1:8" x14ac:dyDescent="0.55000000000000004">
      <c r="A528" s="733" t="s">
        <v>1148</v>
      </c>
      <c r="B528" s="736" t="s">
        <v>1137</v>
      </c>
      <c r="C528" s="737" t="s">
        <v>673</v>
      </c>
      <c r="D528" s="737" t="s">
        <v>1440</v>
      </c>
      <c r="E528" s="758"/>
      <c r="F528" s="758"/>
      <c r="G528" s="758"/>
      <c r="H528" s="758"/>
    </row>
    <row r="529" spans="1:8" x14ac:dyDescent="0.55000000000000004">
      <c r="A529" s="733" t="s">
        <v>1149</v>
      </c>
      <c r="B529" s="736" t="s">
        <v>1137</v>
      </c>
      <c r="C529" s="737" t="s">
        <v>673</v>
      </c>
      <c r="D529" s="737" t="s">
        <v>1441</v>
      </c>
      <c r="E529" s="758"/>
      <c r="F529" s="758"/>
      <c r="G529" s="758"/>
      <c r="H529" s="758"/>
    </row>
    <row r="530" spans="1:8" x14ac:dyDescent="0.55000000000000004">
      <c r="A530" s="733" t="s">
        <v>1150</v>
      </c>
      <c r="B530" s="736" t="s">
        <v>1137</v>
      </c>
      <c r="C530" s="737" t="s">
        <v>673</v>
      </c>
      <c r="D530" s="737" t="s">
        <v>1441</v>
      </c>
      <c r="E530" s="758"/>
      <c r="F530" s="758"/>
      <c r="G530" s="758"/>
      <c r="H530" s="758"/>
    </row>
    <row r="531" spans="1:8" x14ac:dyDescent="0.55000000000000004">
      <c r="A531" s="733" t="s">
        <v>1151</v>
      </c>
      <c r="B531" s="736" t="s">
        <v>1137</v>
      </c>
      <c r="C531" s="737" t="s">
        <v>1152</v>
      </c>
      <c r="D531" s="737" t="s">
        <v>1442</v>
      </c>
      <c r="E531" s="758"/>
      <c r="F531" s="758"/>
      <c r="G531" s="758"/>
      <c r="H531" s="758"/>
    </row>
    <row r="532" spans="1:8" x14ac:dyDescent="0.55000000000000004">
      <c r="A532" s="733" t="s">
        <v>1153</v>
      </c>
      <c r="B532" s="736" t="s">
        <v>1137</v>
      </c>
      <c r="C532" s="737" t="s">
        <v>1152</v>
      </c>
      <c r="D532" s="737" t="s">
        <v>1443</v>
      </c>
      <c r="E532" s="758"/>
      <c r="F532" s="758"/>
      <c r="G532" s="758"/>
      <c r="H532" s="758"/>
    </row>
    <row r="533" spans="1:8" x14ac:dyDescent="0.55000000000000004">
      <c r="A533" s="733" t="s">
        <v>1154</v>
      </c>
      <c r="B533" s="736" t="s">
        <v>1137</v>
      </c>
      <c r="C533" s="737" t="s">
        <v>1473</v>
      </c>
      <c r="D533" s="737" t="s">
        <v>1496</v>
      </c>
      <c r="E533" s="758"/>
      <c r="F533" s="758"/>
      <c r="G533" s="758"/>
      <c r="H533" s="758"/>
    </row>
    <row r="534" spans="1:8" x14ac:dyDescent="0.55000000000000004">
      <c r="A534" s="733" t="s">
        <v>1155</v>
      </c>
      <c r="B534" s="736" t="s">
        <v>1137</v>
      </c>
      <c r="C534" s="737" t="s">
        <v>1474</v>
      </c>
      <c r="D534" s="737" t="s">
        <v>1497</v>
      </c>
      <c r="E534" s="758"/>
      <c r="F534" s="758"/>
      <c r="G534" s="758"/>
      <c r="H534" s="758"/>
    </row>
    <row r="535" spans="1:8" x14ac:dyDescent="0.55000000000000004">
      <c r="A535" s="733" t="s">
        <v>1156</v>
      </c>
      <c r="B535" s="736" t="s">
        <v>1137</v>
      </c>
      <c r="C535" s="92" t="s">
        <v>1475</v>
      </c>
      <c r="D535" s="737" t="s">
        <v>1498</v>
      </c>
      <c r="E535" s="758"/>
      <c r="F535" s="758"/>
      <c r="G535" s="758"/>
      <c r="H535" s="758"/>
    </row>
    <row r="536" spans="1:8" x14ac:dyDescent="0.55000000000000004">
      <c r="A536" s="733" t="s">
        <v>1157</v>
      </c>
      <c r="B536" s="734" t="s">
        <v>1158</v>
      </c>
      <c r="C536" s="735" t="s">
        <v>258</v>
      </c>
      <c r="D536" s="735" t="s">
        <v>1444</v>
      </c>
      <c r="E536" s="758"/>
      <c r="F536" s="758"/>
      <c r="G536" s="758"/>
      <c r="H536" s="758"/>
    </row>
    <row r="537" spans="1:8" ht="18.5" thickBot="1" x14ac:dyDescent="0.6">
      <c r="A537" s="753" t="s">
        <v>1159</v>
      </c>
      <c r="B537" s="754" t="s">
        <v>270</v>
      </c>
      <c r="C537" s="755" t="s">
        <v>271</v>
      </c>
      <c r="D537" s="756"/>
      <c r="E537" s="758"/>
      <c r="F537" s="758"/>
      <c r="G537" s="758"/>
      <c r="H537" s="758"/>
    </row>
  </sheetData>
  <autoFilter ref="A1:H535"/>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S51"/>
  <sheetViews>
    <sheetView workbookViewId="0">
      <selection activeCell="F5" sqref="F5"/>
    </sheetView>
  </sheetViews>
  <sheetFormatPr defaultRowHeight="18" x14ac:dyDescent="0.55000000000000004"/>
  <cols>
    <col min="1" max="2" width="11.58203125" customWidth="1"/>
    <col min="4" max="9" width="11.58203125" customWidth="1"/>
    <col min="10" max="10" width="23.33203125" customWidth="1"/>
    <col min="11" max="11" width="11.58203125" customWidth="1"/>
    <col min="12" max="12" width="25.58203125" customWidth="1"/>
  </cols>
  <sheetData>
    <row r="1" spans="1:19" s="5" customFormat="1" ht="37.5" customHeight="1" x14ac:dyDescent="0.55000000000000004">
      <c r="A1" s="5" t="s">
        <v>20</v>
      </c>
      <c r="B1" s="5" t="s">
        <v>21</v>
      </c>
      <c r="C1" s="5" t="s">
        <v>152</v>
      </c>
      <c r="D1" s="5" t="s">
        <v>19</v>
      </c>
      <c r="E1" s="5" t="s">
        <v>22</v>
      </c>
      <c r="F1" s="5" t="s">
        <v>107</v>
      </c>
      <c r="G1" s="5" t="s">
        <v>7</v>
      </c>
      <c r="H1" s="5" t="s">
        <v>6</v>
      </c>
      <c r="I1" s="5" t="s">
        <v>8</v>
      </c>
      <c r="J1" s="5" t="s">
        <v>10</v>
      </c>
      <c r="K1" s="5" t="s">
        <v>16</v>
      </c>
      <c r="L1" s="5" t="s">
        <v>51</v>
      </c>
      <c r="M1" s="5" t="s">
        <v>57</v>
      </c>
      <c r="N1" s="5" t="s">
        <v>67</v>
      </c>
      <c r="O1" s="5" t="s">
        <v>70</v>
      </c>
      <c r="P1" s="5" t="s">
        <v>115</v>
      </c>
      <c r="Q1" s="5" t="s">
        <v>153</v>
      </c>
      <c r="R1" s="5" t="s">
        <v>154</v>
      </c>
      <c r="S1" s="5" t="s">
        <v>155</v>
      </c>
    </row>
    <row r="2" spans="1:19" x14ac:dyDescent="0.55000000000000004">
      <c r="A2">
        <v>1</v>
      </c>
      <c r="B2" t="s">
        <v>125</v>
      </c>
      <c r="C2">
        <v>1</v>
      </c>
      <c r="D2">
        <v>1971</v>
      </c>
      <c r="E2">
        <v>2017</v>
      </c>
      <c r="F2">
        <v>2020</v>
      </c>
      <c r="G2" t="s">
        <v>23</v>
      </c>
      <c r="J2" t="s">
        <v>32</v>
      </c>
      <c r="K2" t="s">
        <v>25</v>
      </c>
      <c r="L2" t="s">
        <v>52</v>
      </c>
      <c r="M2" t="s">
        <v>58</v>
      </c>
      <c r="N2" t="s">
        <v>68</v>
      </c>
      <c r="O2" t="s">
        <v>71</v>
      </c>
      <c r="P2" t="s">
        <v>116</v>
      </c>
      <c r="Q2">
        <v>1</v>
      </c>
      <c r="R2">
        <v>0</v>
      </c>
      <c r="S2">
        <v>0</v>
      </c>
    </row>
    <row r="3" spans="1:19" x14ac:dyDescent="0.55000000000000004">
      <c r="A3">
        <v>2</v>
      </c>
      <c r="B3" t="s">
        <v>126</v>
      </c>
      <c r="C3">
        <v>2</v>
      </c>
      <c r="D3">
        <v>1972</v>
      </c>
      <c r="E3">
        <v>2018</v>
      </c>
      <c r="F3">
        <v>2021</v>
      </c>
      <c r="G3" t="s">
        <v>24</v>
      </c>
      <c r="J3" t="s">
        <v>33</v>
      </c>
      <c r="K3" t="s">
        <v>26</v>
      </c>
      <c r="L3" t="s">
        <v>53</v>
      </c>
      <c r="M3" t="s">
        <v>59</v>
      </c>
      <c r="N3" t="s">
        <v>69</v>
      </c>
      <c r="O3" t="s">
        <v>72</v>
      </c>
      <c r="P3" t="s">
        <v>117</v>
      </c>
      <c r="Q3">
        <v>2</v>
      </c>
      <c r="R3">
        <v>1</v>
      </c>
      <c r="S3">
        <v>1</v>
      </c>
    </row>
    <row r="4" spans="1:19" x14ac:dyDescent="0.55000000000000004">
      <c r="A4">
        <v>3</v>
      </c>
      <c r="B4" t="s">
        <v>127</v>
      </c>
      <c r="C4">
        <v>3</v>
      </c>
      <c r="D4">
        <v>1973</v>
      </c>
      <c r="E4">
        <v>2019</v>
      </c>
      <c r="F4">
        <v>2022</v>
      </c>
      <c r="J4" t="s">
        <v>34</v>
      </c>
      <c r="K4" t="s">
        <v>45</v>
      </c>
      <c r="L4" t="s">
        <v>54</v>
      </c>
      <c r="M4" t="s">
        <v>177</v>
      </c>
      <c r="O4" t="s">
        <v>73</v>
      </c>
      <c r="P4" t="s">
        <v>118</v>
      </c>
      <c r="R4">
        <v>2</v>
      </c>
      <c r="S4">
        <v>2</v>
      </c>
    </row>
    <row r="5" spans="1:19" x14ac:dyDescent="0.55000000000000004">
      <c r="A5">
        <v>4</v>
      </c>
      <c r="B5" t="s">
        <v>128</v>
      </c>
      <c r="C5">
        <v>4</v>
      </c>
      <c r="D5">
        <v>1974</v>
      </c>
      <c r="E5">
        <v>2020</v>
      </c>
      <c r="J5" t="s">
        <v>35</v>
      </c>
      <c r="K5" t="s">
        <v>46</v>
      </c>
      <c r="L5" t="s">
        <v>55</v>
      </c>
      <c r="O5" t="s">
        <v>74</v>
      </c>
      <c r="P5" t="s">
        <v>119</v>
      </c>
      <c r="R5">
        <v>3</v>
      </c>
      <c r="S5">
        <v>3</v>
      </c>
    </row>
    <row r="6" spans="1:19" x14ac:dyDescent="0.55000000000000004">
      <c r="A6">
        <v>5</v>
      </c>
      <c r="B6" t="s">
        <v>129</v>
      </c>
      <c r="C6">
        <v>5</v>
      </c>
      <c r="D6">
        <v>1975</v>
      </c>
      <c r="E6">
        <v>2021</v>
      </c>
      <c r="J6" t="s">
        <v>36</v>
      </c>
      <c r="K6" t="s">
        <v>27</v>
      </c>
      <c r="R6">
        <v>4</v>
      </c>
      <c r="S6">
        <v>4</v>
      </c>
    </row>
    <row r="7" spans="1:19" x14ac:dyDescent="0.55000000000000004">
      <c r="A7">
        <v>6</v>
      </c>
      <c r="B7" t="s">
        <v>130</v>
      </c>
      <c r="C7">
        <v>6</v>
      </c>
      <c r="D7">
        <v>1976</v>
      </c>
      <c r="E7">
        <v>2022</v>
      </c>
      <c r="J7" t="s">
        <v>37</v>
      </c>
      <c r="K7" t="s">
        <v>28</v>
      </c>
      <c r="R7">
        <v>5</v>
      </c>
      <c r="S7">
        <v>5</v>
      </c>
    </row>
    <row r="8" spans="1:19" x14ac:dyDescent="0.55000000000000004">
      <c r="A8">
        <v>7</v>
      </c>
      <c r="B8" t="s">
        <v>131</v>
      </c>
      <c r="C8">
        <v>7</v>
      </c>
      <c r="D8">
        <v>1977</v>
      </c>
      <c r="E8">
        <v>2023</v>
      </c>
      <c r="J8" t="s">
        <v>161</v>
      </c>
      <c r="K8" t="s">
        <v>29</v>
      </c>
      <c r="R8">
        <v>6</v>
      </c>
      <c r="S8">
        <v>6</v>
      </c>
    </row>
    <row r="9" spans="1:19" x14ac:dyDescent="0.55000000000000004">
      <c r="A9">
        <v>8</v>
      </c>
      <c r="B9" t="s">
        <v>132</v>
      </c>
      <c r="C9">
        <v>8</v>
      </c>
      <c r="D9">
        <v>1978</v>
      </c>
      <c r="E9">
        <v>2024</v>
      </c>
      <c r="J9" t="s">
        <v>162</v>
      </c>
      <c r="K9" t="s">
        <v>30</v>
      </c>
      <c r="S9">
        <v>7</v>
      </c>
    </row>
    <row r="10" spans="1:19" x14ac:dyDescent="0.55000000000000004">
      <c r="A10">
        <v>9</v>
      </c>
      <c r="B10" t="s">
        <v>133</v>
      </c>
      <c r="C10">
        <v>9</v>
      </c>
      <c r="D10">
        <v>1979</v>
      </c>
      <c r="E10">
        <v>2025</v>
      </c>
      <c r="J10" t="s">
        <v>163</v>
      </c>
      <c r="K10" t="s">
        <v>42</v>
      </c>
      <c r="S10">
        <v>8</v>
      </c>
    </row>
    <row r="11" spans="1:19" x14ac:dyDescent="0.55000000000000004">
      <c r="A11">
        <v>10</v>
      </c>
      <c r="B11" t="s">
        <v>134</v>
      </c>
      <c r="C11">
        <v>10</v>
      </c>
      <c r="D11">
        <v>1980</v>
      </c>
      <c r="E11">
        <v>2026</v>
      </c>
      <c r="J11" t="s">
        <v>31</v>
      </c>
      <c r="K11" t="s">
        <v>43</v>
      </c>
      <c r="S11">
        <v>9</v>
      </c>
    </row>
    <row r="12" spans="1:19" x14ac:dyDescent="0.55000000000000004">
      <c r="A12">
        <v>11</v>
      </c>
      <c r="B12" t="s">
        <v>135</v>
      </c>
      <c r="C12">
        <v>11</v>
      </c>
      <c r="D12">
        <v>1981</v>
      </c>
      <c r="E12">
        <v>2027</v>
      </c>
      <c r="K12" t="s">
        <v>44</v>
      </c>
      <c r="S12">
        <v>10</v>
      </c>
    </row>
    <row r="13" spans="1:19" x14ac:dyDescent="0.55000000000000004">
      <c r="A13">
        <v>12</v>
      </c>
      <c r="B13" t="s">
        <v>136</v>
      </c>
      <c r="C13">
        <v>12</v>
      </c>
      <c r="D13">
        <v>1982</v>
      </c>
      <c r="E13">
        <v>2028</v>
      </c>
      <c r="K13" t="s">
        <v>31</v>
      </c>
      <c r="S13">
        <v>11</v>
      </c>
    </row>
    <row r="14" spans="1:19" x14ac:dyDescent="0.55000000000000004">
      <c r="A14">
        <v>13</v>
      </c>
      <c r="D14">
        <v>1983</v>
      </c>
      <c r="E14">
        <v>2029</v>
      </c>
    </row>
    <row r="15" spans="1:19" x14ac:dyDescent="0.55000000000000004">
      <c r="A15">
        <v>14</v>
      </c>
      <c r="D15">
        <v>1984</v>
      </c>
      <c r="E15">
        <v>2030</v>
      </c>
    </row>
    <row r="16" spans="1:19" x14ac:dyDescent="0.55000000000000004">
      <c r="A16">
        <v>15</v>
      </c>
      <c r="D16">
        <v>1985</v>
      </c>
      <c r="E16">
        <v>2031</v>
      </c>
    </row>
    <row r="17" spans="1:5" x14ac:dyDescent="0.55000000000000004">
      <c r="A17">
        <v>16</v>
      </c>
      <c r="D17">
        <v>1986</v>
      </c>
      <c r="E17">
        <v>2032</v>
      </c>
    </row>
    <row r="18" spans="1:5" x14ac:dyDescent="0.55000000000000004">
      <c r="A18">
        <v>17</v>
      </c>
      <c r="D18">
        <v>1987</v>
      </c>
    </row>
    <row r="19" spans="1:5" x14ac:dyDescent="0.55000000000000004">
      <c r="A19">
        <v>18</v>
      </c>
      <c r="D19">
        <v>1988</v>
      </c>
    </row>
    <row r="20" spans="1:5" x14ac:dyDescent="0.55000000000000004">
      <c r="A20">
        <v>19</v>
      </c>
      <c r="D20">
        <v>1989</v>
      </c>
    </row>
    <row r="21" spans="1:5" x14ac:dyDescent="0.55000000000000004">
      <c r="A21">
        <v>20</v>
      </c>
      <c r="D21">
        <v>1990</v>
      </c>
    </row>
    <row r="22" spans="1:5" x14ac:dyDescent="0.55000000000000004">
      <c r="A22">
        <v>21</v>
      </c>
      <c r="D22">
        <v>1991</v>
      </c>
    </row>
    <row r="23" spans="1:5" x14ac:dyDescent="0.55000000000000004">
      <c r="A23">
        <v>22</v>
      </c>
      <c r="D23">
        <v>1992</v>
      </c>
    </row>
    <row r="24" spans="1:5" x14ac:dyDescent="0.55000000000000004">
      <c r="A24">
        <v>23</v>
      </c>
      <c r="D24">
        <v>1993</v>
      </c>
    </row>
    <row r="25" spans="1:5" x14ac:dyDescent="0.55000000000000004">
      <c r="A25">
        <v>24</v>
      </c>
      <c r="D25">
        <v>1994</v>
      </c>
    </row>
    <row r="26" spans="1:5" x14ac:dyDescent="0.55000000000000004">
      <c r="A26">
        <v>25</v>
      </c>
      <c r="D26">
        <v>1995</v>
      </c>
    </row>
    <row r="27" spans="1:5" x14ac:dyDescent="0.55000000000000004">
      <c r="A27">
        <v>26</v>
      </c>
      <c r="D27">
        <v>1996</v>
      </c>
    </row>
    <row r="28" spans="1:5" x14ac:dyDescent="0.55000000000000004">
      <c r="A28">
        <v>27</v>
      </c>
      <c r="D28">
        <v>1997</v>
      </c>
    </row>
    <row r="29" spans="1:5" x14ac:dyDescent="0.55000000000000004">
      <c r="A29">
        <v>28</v>
      </c>
      <c r="D29">
        <v>1998</v>
      </c>
    </row>
    <row r="30" spans="1:5" x14ac:dyDescent="0.55000000000000004">
      <c r="A30">
        <v>29</v>
      </c>
      <c r="D30">
        <v>1999</v>
      </c>
    </row>
    <row r="31" spans="1:5" x14ac:dyDescent="0.55000000000000004">
      <c r="A31">
        <v>30</v>
      </c>
      <c r="D31">
        <v>2000</v>
      </c>
    </row>
    <row r="32" spans="1:5" x14ac:dyDescent="0.55000000000000004">
      <c r="A32">
        <v>31</v>
      </c>
      <c r="D32">
        <v>2001</v>
      </c>
    </row>
    <row r="33" spans="4:4" x14ac:dyDescent="0.55000000000000004">
      <c r="D33">
        <v>2002</v>
      </c>
    </row>
    <row r="34" spans="4:4" x14ac:dyDescent="0.55000000000000004">
      <c r="D34">
        <v>2003</v>
      </c>
    </row>
    <row r="35" spans="4:4" x14ac:dyDescent="0.55000000000000004">
      <c r="D35">
        <v>2004</v>
      </c>
    </row>
    <row r="36" spans="4:4" x14ac:dyDescent="0.55000000000000004">
      <c r="D36">
        <v>2005</v>
      </c>
    </row>
    <row r="37" spans="4:4" x14ac:dyDescent="0.55000000000000004">
      <c r="D37">
        <v>2006</v>
      </c>
    </row>
    <row r="38" spans="4:4" x14ac:dyDescent="0.55000000000000004">
      <c r="D38">
        <v>2007</v>
      </c>
    </row>
    <row r="39" spans="4:4" x14ac:dyDescent="0.55000000000000004">
      <c r="D39">
        <v>2008</v>
      </c>
    </row>
    <row r="40" spans="4:4" x14ac:dyDescent="0.55000000000000004">
      <c r="D40">
        <v>2009</v>
      </c>
    </row>
    <row r="41" spans="4:4" x14ac:dyDescent="0.55000000000000004">
      <c r="D41">
        <v>2010</v>
      </c>
    </row>
    <row r="42" spans="4:4" x14ac:dyDescent="0.55000000000000004">
      <c r="D42">
        <v>2011</v>
      </c>
    </row>
    <row r="43" spans="4:4" x14ac:dyDescent="0.55000000000000004">
      <c r="D43">
        <v>2012</v>
      </c>
    </row>
    <row r="44" spans="4:4" x14ac:dyDescent="0.55000000000000004">
      <c r="D44">
        <v>2013</v>
      </c>
    </row>
    <row r="45" spans="4:4" x14ac:dyDescent="0.55000000000000004">
      <c r="D45">
        <v>2014</v>
      </c>
    </row>
    <row r="46" spans="4:4" x14ac:dyDescent="0.55000000000000004">
      <c r="D46">
        <v>2015</v>
      </c>
    </row>
    <row r="47" spans="4:4" x14ac:dyDescent="0.55000000000000004">
      <c r="D47">
        <v>2016</v>
      </c>
    </row>
    <row r="48" spans="4:4" x14ac:dyDescent="0.55000000000000004">
      <c r="D48">
        <v>2017</v>
      </c>
    </row>
    <row r="49" spans="4:4" x14ac:dyDescent="0.55000000000000004">
      <c r="D49">
        <v>2018</v>
      </c>
    </row>
    <row r="50" spans="4:4" x14ac:dyDescent="0.55000000000000004">
      <c r="D50">
        <v>2019</v>
      </c>
    </row>
    <row r="51" spans="4:4" x14ac:dyDescent="0.55000000000000004">
      <c r="D51">
        <v>2020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ABE・SDGs FY2021</vt:lpstr>
      <vt:lpstr>Graduate School Code</vt:lpstr>
      <vt:lpstr>List</vt:lpstr>
      <vt:lpstr>Day</vt:lpstr>
      <vt:lpstr>Education_Level</vt:lpstr>
      <vt:lpstr>English</vt:lpstr>
      <vt:lpstr>Full_Part</vt:lpstr>
      <vt:lpstr>Month</vt:lpstr>
      <vt:lpstr>month2</vt:lpstr>
      <vt:lpstr>month3</vt:lpstr>
      <vt:lpstr>Months</vt:lpstr>
      <vt:lpstr>'ABE・SDGs FY2021'!Print_Area</vt:lpstr>
      <vt:lpstr>Relationship</vt:lpstr>
      <vt:lpstr>Sex</vt:lpstr>
      <vt:lpstr>Type</vt:lpstr>
      <vt:lpstr>Type_of_Organization</vt:lpstr>
      <vt:lpstr>Year_1</vt:lpstr>
      <vt:lpstr>Year_2</vt:lpstr>
      <vt:lpstr>Year_3</vt:lpstr>
      <vt:lpstr>year4</vt:lpstr>
      <vt:lpstr>Yes_No</vt:lpstr>
      <vt:lpstr>yes_no2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2020-06-24T05:49:26Z</cp:lastPrinted>
  <dcterms:created xsi:type="dcterms:W3CDTF">2017-04-03T06:25:51Z</dcterms:created>
  <dcterms:modified xsi:type="dcterms:W3CDTF">2020-09-01T10:17:07Z</dcterms:modified>
</cp:coreProperties>
</file>