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24"/>
  <workbookPr/>
  <mc:AlternateContent xmlns:mc="http://schemas.openxmlformats.org/markup-compatibility/2006">
    <mc:Choice Requires="x15">
      <x15ac:absPath xmlns:x15ac="http://schemas.microsoft.com/office/spreadsheetml/2010/11/ac" url="T:\200_人間開発部\4_特殊\15_保健（全員）\6 分野課題情報･小タスク\3 分野課題（保健のサブ課題）別の情報･タスク\●栄養\2 コミュニケーション・広報\栄養サミット\▲国内機関・地球ひろば連携\地球ひろば\開発教育\9. 最終版_ワークショップ参加者配布教材\配布用\"/>
    </mc:Choice>
  </mc:AlternateContent>
  <xr:revisionPtr revIDLastSave="0" documentId="11_5F580D8ED4DD66DD5E60D01AD7E76119C0ACACF6" xr6:coauthVersionLast="47" xr6:coauthVersionMax="47" xr10:uidLastSave="{00000000-0000-0000-0000-000000000000}"/>
  <bookViews>
    <workbookView xWindow="-90" yWindow="-90" windowWidth="17220" windowHeight="12350" firstSheet="2" activeTab="2" xr2:uid="{00000000-000D-0000-FFFF-FFFF00000000}"/>
  </bookViews>
  <sheets>
    <sheet name="表紙" sheetId="13" r:id="rId1"/>
    <sheet name="★栄養素集計シート★" sheetId="6" r:id="rId2"/>
    <sheet name="①食品カード" sheetId="8" r:id="rId3"/>
    <sheet name="②買い物条件カード" sheetId="9" r:id="rId4"/>
    <sheet name="③栄養素集計シート" sheetId="10" r:id="rId5"/>
    <sheet name="④栄養素表" sheetId="1" r:id="rId6"/>
    <sheet name="⑤共有用シート" sheetId="12" r:id="rId7"/>
  </sheets>
  <definedNames>
    <definedName name="_xlnm._FilterDatabase" localSheetId="5" hidden="1">④栄養素表!$P$2:$AC$25</definedName>
    <definedName name="_xlnm._FilterDatabase" localSheetId="6" hidden="1">⑤共有用シート!$R$2:$AD$25</definedName>
    <definedName name="_xlnm.Print_Area" localSheetId="2">①食品カード!$A$3:$X$46,①食品カード!$Z$3:$AX$46,①食品カード!$A$48:$X$58,①食品カード!$Z$48:$AX$58</definedName>
    <definedName name="_xlnm.Print_Area" localSheetId="3">②買い物条件カード!$A$3:$F$14</definedName>
    <definedName name="_xlnm.Print_Area" localSheetId="4">③栄養素集計シート!$A$3:$R$30,③栄養素集計シート!$T$3:$AK$30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6" l="1"/>
  <c r="C21" i="6"/>
  <c r="D21" i="6"/>
  <c r="E21" i="6"/>
  <c r="E29" i="6"/>
  <c r="D29" i="6"/>
  <c r="C29" i="6"/>
  <c r="B29" i="6"/>
  <c r="V3" i="12"/>
  <c r="W3" i="12"/>
  <c r="X3" i="12"/>
  <c r="Y3" i="12"/>
  <c r="Z3" i="12"/>
  <c r="AA3" i="12"/>
  <c r="AB3" i="12"/>
  <c r="AC3" i="12"/>
  <c r="AD3" i="12"/>
  <c r="V4" i="12"/>
  <c r="W4" i="12"/>
  <c r="X4" i="12"/>
  <c r="Y4" i="12"/>
  <c r="Z4" i="12"/>
  <c r="AA4" i="12"/>
  <c r="AB4" i="12"/>
  <c r="AC4" i="12"/>
  <c r="AD4" i="12"/>
  <c r="V5" i="12"/>
  <c r="W5" i="12"/>
  <c r="X5" i="12"/>
  <c r="Y5" i="12"/>
  <c r="Z5" i="12"/>
  <c r="AA5" i="12"/>
  <c r="AB5" i="12"/>
  <c r="AC5" i="12"/>
  <c r="AD5" i="12"/>
  <c r="V6" i="12"/>
  <c r="W6" i="12"/>
  <c r="X6" i="12"/>
  <c r="Y6" i="12"/>
  <c r="Z6" i="12"/>
  <c r="AA6" i="12"/>
  <c r="AB6" i="12"/>
  <c r="AC6" i="12"/>
  <c r="AD6" i="12"/>
  <c r="V7" i="12"/>
  <c r="W7" i="12"/>
  <c r="X7" i="12"/>
  <c r="Y7" i="12"/>
  <c r="Z7" i="12"/>
  <c r="AA7" i="12"/>
  <c r="AB7" i="12"/>
  <c r="AC7" i="12"/>
  <c r="AD7" i="12"/>
  <c r="V8" i="12"/>
  <c r="W8" i="12"/>
  <c r="X8" i="12"/>
  <c r="Y8" i="12"/>
  <c r="Z8" i="12"/>
  <c r="AA8" i="12"/>
  <c r="AB8" i="12"/>
  <c r="AC8" i="12"/>
  <c r="AD8" i="12"/>
  <c r="AD27" i="12"/>
  <c r="AC27" i="12"/>
  <c r="AB27" i="12"/>
  <c r="AA27" i="12"/>
  <c r="Z27" i="12"/>
  <c r="Y27" i="12"/>
  <c r="X27" i="12"/>
  <c r="W27" i="12"/>
  <c r="V27" i="12"/>
  <c r="AD26" i="12"/>
  <c r="AC26" i="12"/>
  <c r="AB26" i="12"/>
  <c r="AA26" i="12"/>
  <c r="Z26" i="12"/>
  <c r="Y26" i="12"/>
  <c r="X26" i="12"/>
  <c r="W26" i="12"/>
  <c r="V26" i="12"/>
  <c r="AD25" i="12"/>
  <c r="AC25" i="12"/>
  <c r="AB25" i="12"/>
  <c r="AA25" i="12"/>
  <c r="Z25" i="12"/>
  <c r="Y25" i="12"/>
  <c r="X25" i="12"/>
  <c r="W25" i="12"/>
  <c r="V25" i="12"/>
  <c r="AD24" i="12"/>
  <c r="AC24" i="12"/>
  <c r="AB24" i="12"/>
  <c r="AA24" i="12"/>
  <c r="Z24" i="12"/>
  <c r="Y24" i="12"/>
  <c r="X24" i="12"/>
  <c r="W24" i="12"/>
  <c r="V24" i="12"/>
  <c r="AD23" i="12"/>
  <c r="AC23" i="12"/>
  <c r="AB23" i="12"/>
  <c r="AA23" i="12"/>
  <c r="Z23" i="12"/>
  <c r="Y23" i="12"/>
  <c r="X23" i="12"/>
  <c r="W23" i="12"/>
  <c r="V23" i="12"/>
  <c r="AD22" i="12"/>
  <c r="AC22" i="12"/>
  <c r="AB22" i="12"/>
  <c r="AA22" i="12"/>
  <c r="Z22" i="12"/>
  <c r="Y22" i="12"/>
  <c r="X22" i="12"/>
  <c r="W22" i="12"/>
  <c r="V22" i="12"/>
  <c r="AD21" i="12"/>
  <c r="AC21" i="12"/>
  <c r="AB21" i="12"/>
  <c r="AA21" i="12"/>
  <c r="Z21" i="12"/>
  <c r="Y21" i="12"/>
  <c r="X21" i="12"/>
  <c r="W21" i="12"/>
  <c r="V21" i="12"/>
  <c r="AD20" i="12"/>
  <c r="AC20" i="12"/>
  <c r="AB20" i="12"/>
  <c r="AA20" i="12"/>
  <c r="Z20" i="12"/>
  <c r="Y20" i="12"/>
  <c r="X20" i="12"/>
  <c r="W20" i="12"/>
  <c r="V20" i="12"/>
  <c r="AD19" i="12"/>
  <c r="AC19" i="12"/>
  <c r="AB19" i="12"/>
  <c r="AA19" i="12"/>
  <c r="Z19" i="12"/>
  <c r="Y19" i="12"/>
  <c r="X19" i="12"/>
  <c r="W19" i="12"/>
  <c r="V19" i="12"/>
  <c r="AD18" i="12"/>
  <c r="AC18" i="12"/>
  <c r="AB18" i="12"/>
  <c r="AA18" i="12"/>
  <c r="Z18" i="12"/>
  <c r="Y18" i="12"/>
  <c r="X18" i="12"/>
  <c r="W18" i="12"/>
  <c r="V18" i="12"/>
  <c r="AD17" i="12"/>
  <c r="AC17" i="12"/>
  <c r="AB17" i="12"/>
  <c r="AA17" i="12"/>
  <c r="Z17" i="12"/>
  <c r="Y17" i="12"/>
  <c r="X17" i="12"/>
  <c r="W17" i="12"/>
  <c r="V17" i="12"/>
  <c r="AD16" i="12"/>
  <c r="AC16" i="12"/>
  <c r="AB16" i="12"/>
  <c r="AA16" i="12"/>
  <c r="Z16" i="12"/>
  <c r="Y16" i="12"/>
  <c r="X16" i="12"/>
  <c r="W16" i="12"/>
  <c r="V16" i="12"/>
  <c r="AD15" i="12"/>
  <c r="AC15" i="12"/>
  <c r="AB15" i="12"/>
  <c r="AA15" i="12"/>
  <c r="Z15" i="12"/>
  <c r="Y15" i="12"/>
  <c r="X15" i="12"/>
  <c r="W15" i="12"/>
  <c r="V15" i="12"/>
  <c r="AD14" i="12"/>
  <c r="AC14" i="12"/>
  <c r="AB14" i="12"/>
  <c r="AA14" i="12"/>
  <c r="Z14" i="12"/>
  <c r="Y14" i="12"/>
  <c r="X14" i="12"/>
  <c r="W14" i="12"/>
  <c r="V14" i="12"/>
  <c r="AD13" i="12"/>
  <c r="AC13" i="12"/>
  <c r="AB13" i="12"/>
  <c r="AA13" i="12"/>
  <c r="Z13" i="12"/>
  <c r="Y13" i="12"/>
  <c r="X13" i="12"/>
  <c r="W13" i="12"/>
  <c r="V13" i="12"/>
  <c r="AD12" i="12"/>
  <c r="AC12" i="12"/>
  <c r="AB12" i="12"/>
  <c r="AA12" i="12"/>
  <c r="Z12" i="12"/>
  <c r="Y12" i="12"/>
  <c r="X12" i="12"/>
  <c r="W12" i="12"/>
  <c r="V12" i="12"/>
  <c r="AD11" i="12"/>
  <c r="AC11" i="12"/>
  <c r="AB11" i="12"/>
  <c r="AA11" i="12"/>
  <c r="Z11" i="12"/>
  <c r="Y11" i="12"/>
  <c r="X11" i="12"/>
  <c r="W11" i="12"/>
  <c r="V11" i="12"/>
  <c r="AD10" i="12"/>
  <c r="AC10" i="12"/>
  <c r="AB10" i="12"/>
  <c r="AA10" i="12"/>
  <c r="Z10" i="12"/>
  <c r="Y10" i="12"/>
  <c r="X10" i="12"/>
  <c r="W10" i="12"/>
  <c r="V10" i="12"/>
  <c r="AD9" i="12"/>
  <c r="AC9" i="12"/>
  <c r="AB9" i="12"/>
  <c r="AA9" i="12"/>
  <c r="Z9" i="12"/>
  <c r="Y9" i="12"/>
  <c r="X9" i="12"/>
  <c r="W9" i="12"/>
  <c r="V9" i="12"/>
  <c r="E28" i="6" l="1"/>
  <c r="D28" i="6"/>
  <c r="C28" i="6"/>
  <c r="B28" i="6"/>
  <c r="E27" i="6"/>
  <c r="D27" i="6"/>
  <c r="C27" i="6"/>
  <c r="B27" i="6"/>
  <c r="E26" i="6"/>
  <c r="D26" i="6"/>
  <c r="C26" i="6"/>
  <c r="B26" i="6"/>
  <c r="E25" i="6"/>
  <c r="D25" i="6"/>
  <c r="C25" i="6"/>
  <c r="B25" i="6"/>
  <c r="E24" i="6"/>
  <c r="D24" i="6"/>
  <c r="C24" i="6"/>
  <c r="B24" i="6"/>
  <c r="E22" i="6"/>
  <c r="D22" i="6"/>
  <c r="C22" i="6"/>
  <c r="B22" i="6"/>
  <c r="E20" i="6"/>
  <c r="D20" i="6"/>
  <c r="C20" i="6"/>
  <c r="B20" i="6"/>
  <c r="E19" i="6"/>
  <c r="D19" i="6"/>
  <c r="C19" i="6"/>
  <c r="B19" i="6"/>
  <c r="E14" i="6"/>
  <c r="D14" i="6"/>
  <c r="C14" i="6"/>
  <c r="B14" i="6"/>
  <c r="E13" i="6"/>
  <c r="D13" i="6"/>
  <c r="C13" i="6"/>
  <c r="B13" i="6"/>
  <c r="E12" i="6"/>
  <c r="D12" i="6"/>
  <c r="C12" i="6"/>
  <c r="B12" i="6"/>
  <c r="E11" i="6"/>
  <c r="D11" i="6"/>
  <c r="C11" i="6"/>
  <c r="B11" i="6"/>
  <c r="E10" i="6"/>
  <c r="D10" i="6"/>
  <c r="C10" i="6"/>
  <c r="B10" i="6"/>
  <c r="E9" i="6"/>
  <c r="D9" i="6"/>
  <c r="C9" i="6"/>
  <c r="B9" i="6"/>
  <c r="E7" i="6"/>
  <c r="D7" i="6"/>
  <c r="C7" i="6"/>
  <c r="B7" i="6"/>
  <c r="E6" i="6"/>
  <c r="D6" i="6"/>
  <c r="C6" i="6"/>
  <c r="B6" i="6"/>
  <c r="E5" i="6"/>
  <c r="D5" i="6"/>
  <c r="C5" i="6"/>
  <c r="B5" i="6"/>
  <c r="E4" i="6"/>
  <c r="D4" i="6"/>
  <c r="C4" i="6"/>
  <c r="B4" i="6"/>
  <c r="F20" i="6" l="1"/>
  <c r="F28" i="6"/>
  <c r="F22" i="6"/>
  <c r="F25" i="6"/>
  <c r="F19" i="6"/>
  <c r="F26" i="6"/>
  <c r="F24" i="6"/>
  <c r="F27" i="6"/>
  <c r="F4" i="6"/>
  <c r="F7" i="6"/>
  <c r="F10" i="6"/>
  <c r="F12" i="6"/>
  <c r="F13" i="6"/>
  <c r="F5" i="6"/>
  <c r="F11" i="6"/>
  <c r="F14" i="6"/>
  <c r="F29" i="6"/>
  <c r="F9" i="6"/>
  <c r="AC27" i="1"/>
  <c r="AB27" i="1"/>
  <c r="AA27" i="1"/>
  <c r="Z27" i="1"/>
  <c r="Y27" i="1"/>
  <c r="X27" i="1"/>
  <c r="W27" i="1"/>
  <c r="V27" i="1"/>
  <c r="V11" i="1"/>
  <c r="W11" i="1"/>
  <c r="X11" i="1"/>
  <c r="Y11" i="1"/>
  <c r="Z11" i="1"/>
  <c r="AA11" i="1"/>
  <c r="AB11" i="1"/>
  <c r="AC11" i="1"/>
  <c r="V12" i="1"/>
  <c r="W12" i="1"/>
  <c r="X12" i="1"/>
  <c r="Y12" i="1"/>
  <c r="Z12" i="1"/>
  <c r="AA12" i="1"/>
  <c r="AB12" i="1"/>
  <c r="AC12" i="1"/>
  <c r="V13" i="1"/>
  <c r="W13" i="1"/>
  <c r="X13" i="1"/>
  <c r="Y13" i="1"/>
  <c r="Z13" i="1"/>
  <c r="AA13" i="1"/>
  <c r="AB13" i="1"/>
  <c r="AC13" i="1"/>
  <c r="V14" i="1"/>
  <c r="W14" i="1"/>
  <c r="X14" i="1"/>
  <c r="Y14" i="1"/>
  <c r="Z14" i="1"/>
  <c r="AA14" i="1"/>
  <c r="AB14" i="1"/>
  <c r="AC14" i="1"/>
  <c r="V15" i="1"/>
  <c r="W15" i="1"/>
  <c r="X15" i="1"/>
  <c r="Y15" i="1"/>
  <c r="Z15" i="1"/>
  <c r="AA15" i="1"/>
  <c r="AB15" i="1"/>
  <c r="AC15" i="1"/>
  <c r="V16" i="1"/>
  <c r="W16" i="1"/>
  <c r="X16" i="1"/>
  <c r="Y16" i="1"/>
  <c r="Z16" i="1"/>
  <c r="AA16" i="1"/>
  <c r="AB16" i="1"/>
  <c r="AC16" i="1"/>
  <c r="V17" i="1"/>
  <c r="W17" i="1"/>
  <c r="X17" i="1"/>
  <c r="Y17" i="1"/>
  <c r="Z17" i="1"/>
  <c r="AA17" i="1"/>
  <c r="AB17" i="1"/>
  <c r="AC17" i="1"/>
  <c r="V18" i="1"/>
  <c r="W18" i="1"/>
  <c r="X18" i="1"/>
  <c r="Y18" i="1"/>
  <c r="Z18" i="1"/>
  <c r="AA18" i="1"/>
  <c r="AB18" i="1"/>
  <c r="AC18" i="1"/>
  <c r="V19" i="1"/>
  <c r="W19" i="1"/>
  <c r="X19" i="1"/>
  <c r="Y19" i="1"/>
  <c r="Z19" i="1"/>
  <c r="AA19" i="1"/>
  <c r="AB19" i="1"/>
  <c r="AC19" i="1"/>
  <c r="V20" i="1"/>
  <c r="W20" i="1"/>
  <c r="X20" i="1"/>
  <c r="Y20" i="1"/>
  <c r="Z20" i="1"/>
  <c r="AA20" i="1"/>
  <c r="AB20" i="1"/>
  <c r="AC20" i="1"/>
  <c r="V21" i="1"/>
  <c r="W21" i="1"/>
  <c r="X21" i="1"/>
  <c r="Y21" i="1"/>
  <c r="Z21" i="1"/>
  <c r="AA21" i="1"/>
  <c r="AB21" i="1"/>
  <c r="AC21" i="1"/>
  <c r="V22" i="1"/>
  <c r="W22" i="1"/>
  <c r="X22" i="1"/>
  <c r="Y22" i="1"/>
  <c r="Z22" i="1"/>
  <c r="AA22" i="1"/>
  <c r="AB22" i="1"/>
  <c r="AC22" i="1"/>
  <c r="V23" i="1"/>
  <c r="W23" i="1"/>
  <c r="X23" i="1"/>
  <c r="Y23" i="1"/>
  <c r="Z23" i="1"/>
  <c r="AA23" i="1"/>
  <c r="AB23" i="1"/>
  <c r="AC23" i="1"/>
  <c r="V24" i="1"/>
  <c r="W24" i="1"/>
  <c r="X24" i="1"/>
  <c r="Y24" i="1"/>
  <c r="Z24" i="1"/>
  <c r="AA24" i="1"/>
  <c r="AB24" i="1"/>
  <c r="AC24" i="1"/>
  <c r="V25" i="1"/>
  <c r="W25" i="1"/>
  <c r="X25" i="1"/>
  <c r="Y25" i="1"/>
  <c r="Z25" i="1"/>
  <c r="AA25" i="1"/>
  <c r="AB25" i="1"/>
  <c r="AC25" i="1"/>
  <c r="V26" i="1"/>
  <c r="W26" i="1"/>
  <c r="X26" i="1"/>
  <c r="Y26" i="1"/>
  <c r="Z26" i="1"/>
  <c r="AA26" i="1"/>
  <c r="AB26" i="1"/>
  <c r="AC26" i="1"/>
  <c r="V4" i="1"/>
  <c r="W4" i="1"/>
  <c r="X4" i="1"/>
  <c r="Y4" i="1"/>
  <c r="Z4" i="1"/>
  <c r="AA4" i="1"/>
  <c r="AB4" i="1"/>
  <c r="AC4" i="1"/>
  <c r="V5" i="1"/>
  <c r="W5" i="1"/>
  <c r="X5" i="1"/>
  <c r="Y5" i="1"/>
  <c r="Z5" i="1"/>
  <c r="AA5" i="1"/>
  <c r="AB5" i="1"/>
  <c r="AC5" i="1"/>
  <c r="V6" i="1"/>
  <c r="W6" i="1"/>
  <c r="X6" i="1"/>
  <c r="Y6" i="1"/>
  <c r="Z6" i="1"/>
  <c r="AA6" i="1"/>
  <c r="AB6" i="1"/>
  <c r="AC6" i="1"/>
  <c r="V7" i="1"/>
  <c r="W7" i="1"/>
  <c r="X7" i="1"/>
  <c r="Y7" i="1"/>
  <c r="Z7" i="1"/>
  <c r="AA7" i="1"/>
  <c r="AB7" i="1"/>
  <c r="AC7" i="1"/>
  <c r="V8" i="1"/>
  <c r="W8" i="1"/>
  <c r="X8" i="1"/>
  <c r="Y8" i="1"/>
  <c r="Z8" i="1"/>
  <c r="AA8" i="1"/>
  <c r="AB8" i="1"/>
  <c r="AC8" i="1"/>
  <c r="V9" i="1"/>
  <c r="W9" i="1"/>
  <c r="X9" i="1"/>
  <c r="Y9" i="1"/>
  <c r="Z9" i="1"/>
  <c r="AA9" i="1"/>
  <c r="AB9" i="1"/>
  <c r="AC9" i="1"/>
  <c r="V10" i="1"/>
  <c r="W10" i="1"/>
  <c r="X10" i="1"/>
  <c r="Y10" i="1"/>
  <c r="Z10" i="1"/>
  <c r="AA10" i="1"/>
  <c r="AB10" i="1"/>
  <c r="AC10" i="1"/>
  <c r="AC3" i="1"/>
  <c r="AB3" i="1"/>
  <c r="AA3" i="1"/>
  <c r="Z3" i="1"/>
  <c r="Y3" i="1"/>
  <c r="X3" i="1"/>
  <c r="W3" i="1"/>
  <c r="V3" i="1"/>
  <c r="U6" i="1" l="1"/>
  <c r="U5" i="1" l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4" i="1" l="1"/>
  <c r="U3" i="1"/>
</calcChain>
</file>

<file path=xl/sharedStrings.xml><?xml version="1.0" encoding="utf-8"?>
<sst xmlns="http://schemas.openxmlformats.org/spreadsheetml/2006/main" count="1124" uniqueCount="161">
  <si>
    <t>シート名</t>
    <rPh sb="3" eb="4">
      <t>メイ</t>
    </rPh>
    <phoneticPr fontId="1"/>
  </si>
  <si>
    <t>★栄養素集計シート★</t>
    <rPh sb="1" eb="6">
      <t>エイヨウソシュウケイ</t>
    </rPh>
    <phoneticPr fontId="1"/>
  </si>
  <si>
    <t>オンライン・参加者用</t>
    <rPh sb="6" eb="10">
      <t>サンカシャヨウ</t>
    </rPh>
    <phoneticPr fontId="1"/>
  </si>
  <si>
    <t>①食品カード</t>
    <rPh sb="1" eb="3">
      <t>ショクヒン</t>
    </rPh>
    <phoneticPr fontId="1"/>
  </si>
  <si>
    <t>印刷用</t>
    <rPh sb="0" eb="3">
      <t>インサツヨウ</t>
    </rPh>
    <phoneticPr fontId="1"/>
  </si>
  <si>
    <t>※オンライン版ではスライド埋め込み</t>
    <rPh sb="6" eb="7">
      <t>バン</t>
    </rPh>
    <rPh sb="13" eb="14">
      <t>ウ</t>
    </rPh>
    <rPh sb="15" eb="16">
      <t>コ</t>
    </rPh>
    <phoneticPr fontId="1"/>
  </si>
  <si>
    <t>②買い物条件カード</t>
    <rPh sb="1" eb="2">
      <t>カ</t>
    </rPh>
    <rPh sb="3" eb="4">
      <t>モノ</t>
    </rPh>
    <rPh sb="4" eb="6">
      <t>ジョウケン</t>
    </rPh>
    <phoneticPr fontId="1"/>
  </si>
  <si>
    <t>③栄養素集計シート</t>
    <rPh sb="1" eb="6">
      <t>エイヨウソシュウケイ</t>
    </rPh>
    <phoneticPr fontId="1"/>
  </si>
  <si>
    <t>※オンライン版では①の自動集計シートを使用</t>
    <rPh sb="6" eb="7">
      <t>バン</t>
    </rPh>
    <rPh sb="11" eb="15">
      <t>ジドウシュウケイ</t>
    </rPh>
    <rPh sb="19" eb="21">
      <t>シヨウ</t>
    </rPh>
    <phoneticPr fontId="1"/>
  </si>
  <si>
    <t>④栄養素表</t>
    <rPh sb="1" eb="5">
      <t>エイヨウソヒョウ</t>
    </rPh>
    <phoneticPr fontId="1"/>
  </si>
  <si>
    <t>⑤共有用シート</t>
    <rPh sb="1" eb="4">
      <t>キョウユウヨウ</t>
    </rPh>
    <phoneticPr fontId="1"/>
  </si>
  <si>
    <t>オンライン・実施者用</t>
    <rPh sb="6" eb="10">
      <t>ジッシシャヨウ</t>
    </rPh>
    <phoneticPr fontId="1"/>
  </si>
  <si>
    <t>★買い物ゲーム１</t>
    <rPh sb="1" eb="2">
      <t>カ</t>
    </rPh>
    <rPh sb="3" eb="4">
      <t>モノ</t>
    </rPh>
    <phoneticPr fontId="1"/>
  </si>
  <si>
    <r>
      <t>↓食品名を</t>
    </r>
    <r>
      <rPr>
        <sz val="12"/>
        <color rgb="FFFF0000"/>
        <rFont val="メイリオ"/>
        <family val="3"/>
        <charset val="128"/>
      </rPr>
      <t>カタカナ</t>
    </r>
    <r>
      <rPr>
        <sz val="12"/>
        <color theme="1"/>
        <rFont val="メイリオ"/>
        <family val="3"/>
        <charset val="128"/>
      </rPr>
      <t>で書いてね！</t>
    </r>
    <rPh sb="1" eb="4">
      <t>ショクヒンメイ</t>
    </rPh>
    <rPh sb="10" eb="11">
      <t>カ</t>
    </rPh>
    <phoneticPr fontId="1"/>
  </si>
  <si>
    <t>食品</t>
    <rPh sb="0" eb="2">
      <t>ショクヒン</t>
    </rPh>
    <phoneticPr fontId="1"/>
  </si>
  <si>
    <t>合計</t>
    <rPh sb="0" eb="2">
      <t>ゴウケイ</t>
    </rPh>
    <phoneticPr fontId="1"/>
  </si>
  <si>
    <t>価格</t>
    <rPh sb="0" eb="2">
      <t>カカク</t>
    </rPh>
    <phoneticPr fontId="1"/>
  </si>
  <si>
    <t>円</t>
    <rPh sb="0" eb="1">
      <t>エン</t>
    </rPh>
    <phoneticPr fontId="1"/>
  </si>
  <si>
    <t>エネルギー</t>
  </si>
  <si>
    <t>kcal</t>
    <phoneticPr fontId="1"/>
  </si>
  <si>
    <t>色</t>
    <rPh sb="0" eb="1">
      <t>イロ</t>
    </rPh>
    <phoneticPr fontId="1"/>
  </si>
  <si>
    <t>達成</t>
    <rPh sb="0" eb="2">
      <t>タッセイ</t>
    </rPh>
    <phoneticPr fontId="1"/>
  </si>
  <si>
    <t>未達成</t>
    <rPh sb="0" eb="3">
      <t>ミタッセイ</t>
    </rPh>
    <phoneticPr fontId="1"/>
  </si>
  <si>
    <t>炭水化物</t>
    <rPh sb="0" eb="4">
      <t>タンスイカブツ</t>
    </rPh>
    <phoneticPr fontId="1"/>
  </si>
  <si>
    <t>7以上</t>
  </si>
  <si>
    <t>不足→糖分足りてる？</t>
    <rPh sb="3" eb="5">
      <t>トウブン</t>
    </rPh>
    <phoneticPr fontId="1"/>
  </si>
  <si>
    <t>11以下</t>
  </si>
  <si>
    <t>過多→太りすぎ注意！</t>
    <rPh sb="3" eb="4">
      <t>フト</t>
    </rPh>
    <rPh sb="7" eb="9">
      <t>チュウイ</t>
    </rPh>
    <phoneticPr fontId="1"/>
  </si>
  <si>
    <t>たんぱく質</t>
    <rPh sb="4" eb="5">
      <t>シツ</t>
    </rPh>
    <phoneticPr fontId="1"/>
  </si>
  <si>
    <t>3以上</t>
  </si>
  <si>
    <t>風邪をひきやすい
弱い身体に…</t>
  </si>
  <si>
    <t>カルシウム</t>
    <phoneticPr fontId="1"/>
  </si>
  <si>
    <t>5以上</t>
  </si>
  <si>
    <t>骨折が心配…</t>
  </si>
  <si>
    <t>鉄分</t>
    <rPh sb="0" eb="2">
      <t>テツブン</t>
    </rPh>
    <phoneticPr fontId="1"/>
  </si>
  <si>
    <t>貧血気味かも</t>
  </si>
  <si>
    <t>ビタミンA</t>
    <phoneticPr fontId="1"/>
  </si>
  <si>
    <t>免疫力が低下しがち</t>
    <rPh sb="0" eb="3">
      <t>メンエキリョク</t>
    </rPh>
    <rPh sb="4" eb="6">
      <t>テイカ</t>
    </rPh>
    <phoneticPr fontId="1"/>
  </si>
  <si>
    <t>ビタミンC</t>
    <phoneticPr fontId="1"/>
  </si>
  <si>
    <t>脂質</t>
    <rPh sb="0" eb="2">
      <t>シシツ</t>
    </rPh>
    <phoneticPr fontId="1"/>
  </si>
  <si>
    <t>3以下</t>
  </si>
  <si>
    <t>太りすぎ注意！</t>
  </si>
  <si>
    <t>コ達成！</t>
    <rPh sb="1" eb="3">
      <t>タッセイ</t>
    </rPh>
    <phoneticPr fontId="1"/>
  </si>
  <si>
    <t>★買い物ゲーム２</t>
    <rPh sb="1" eb="2">
      <t>カ</t>
    </rPh>
    <rPh sb="3" eb="4">
      <t>モノ</t>
    </rPh>
    <phoneticPr fontId="1"/>
  </si>
  <si>
    <t>風邪をひきやすい
弱い身体に…</t>
    <rPh sb="0" eb="2">
      <t>カゼ</t>
    </rPh>
    <rPh sb="9" eb="10">
      <t>ヨワ</t>
    </rPh>
    <rPh sb="11" eb="13">
      <t>カラダ</t>
    </rPh>
    <phoneticPr fontId="1"/>
  </si>
  <si>
    <t>A3表裏印刷（短辺綴じ）で、食品の裏にその栄養素が表示されるように印刷可能。必要に応じてZ列の幅を調整してください。</t>
    <rPh sb="2" eb="4">
      <t>オモテウラ</t>
    </rPh>
    <rPh sb="4" eb="6">
      <t>インサツ</t>
    </rPh>
    <rPh sb="7" eb="9">
      <t>タンペン</t>
    </rPh>
    <rPh sb="9" eb="10">
      <t>ト</t>
    </rPh>
    <rPh sb="14" eb="16">
      <t>ショクヒン</t>
    </rPh>
    <rPh sb="17" eb="18">
      <t>ウラ</t>
    </rPh>
    <rPh sb="21" eb="24">
      <t>エイヨウソ</t>
    </rPh>
    <rPh sb="25" eb="27">
      <t>ヒョウジ</t>
    </rPh>
    <rPh sb="33" eb="37">
      <t>インサツカノウ</t>
    </rPh>
    <rPh sb="38" eb="40">
      <t>ヒツヨウ</t>
    </rPh>
    <rPh sb="41" eb="42">
      <t>オウ</t>
    </rPh>
    <rPh sb="45" eb="46">
      <t>レツ</t>
    </rPh>
    <rPh sb="47" eb="48">
      <t>ハバ</t>
    </rPh>
    <rPh sb="49" eb="51">
      <t>チョウセイ</t>
    </rPh>
    <phoneticPr fontId="1"/>
  </si>
  <si>
    <t>バナナ</t>
  </si>
  <si>
    <t>ヨーグルト</t>
  </si>
  <si>
    <t>ごはん</t>
  </si>
  <si>
    <t>キャッサバ</t>
  </si>
  <si>
    <t>牛肉</t>
    <rPh sb="0" eb="2">
      <t>ギュウニク</t>
    </rPh>
    <phoneticPr fontId="1"/>
  </si>
  <si>
    <t>卵</t>
    <rPh sb="0" eb="1">
      <t>タマゴ</t>
    </rPh>
    <phoneticPr fontId="1"/>
  </si>
  <si>
    <t>キャッサバ</t>
    <phoneticPr fontId="1"/>
  </si>
  <si>
    <t>ごはん</t>
    <phoneticPr fontId="1"/>
  </si>
  <si>
    <t>ヨーグルト</t>
    <phoneticPr fontId="1"/>
  </si>
  <si>
    <t>バナナ</t>
    <phoneticPr fontId="1"/>
  </si>
  <si>
    <t>値段：</t>
    <rPh sb="0" eb="2">
      <t>ネダン</t>
    </rPh>
    <phoneticPr fontId="1"/>
  </si>
  <si>
    <t>鶏肉</t>
    <rPh sb="0" eb="2">
      <t>トリニク</t>
    </rPh>
    <phoneticPr fontId="1"/>
  </si>
  <si>
    <t>ポテトチップス</t>
    <phoneticPr fontId="1"/>
  </si>
  <si>
    <t>にんじん</t>
    <phoneticPr fontId="1"/>
  </si>
  <si>
    <t>ほうれん草</t>
    <rPh sb="4" eb="5">
      <t>ソウ</t>
    </rPh>
    <phoneticPr fontId="1"/>
  </si>
  <si>
    <t>いわし</t>
    <phoneticPr fontId="1"/>
  </si>
  <si>
    <t>大豆</t>
    <rPh sb="0" eb="2">
      <t>ダイズ</t>
    </rPh>
    <phoneticPr fontId="1"/>
  </si>
  <si>
    <t>ポテト
チップス</t>
    <phoneticPr fontId="1"/>
  </si>
  <si>
    <t>アーモンド</t>
    <phoneticPr fontId="1"/>
  </si>
  <si>
    <t>海藻</t>
    <rPh sb="0" eb="2">
      <t>カイソウ</t>
    </rPh>
    <phoneticPr fontId="1"/>
  </si>
  <si>
    <t>たまねぎ</t>
    <phoneticPr fontId="1"/>
  </si>
  <si>
    <t>マンゴー</t>
    <phoneticPr fontId="1"/>
  </si>
  <si>
    <t>牛乳</t>
    <rPh sb="0" eb="2">
      <t>ギュウニュウ</t>
    </rPh>
    <phoneticPr fontId="1"/>
  </si>
  <si>
    <t>パン</t>
    <phoneticPr fontId="1"/>
  </si>
  <si>
    <t>チーズ</t>
    <phoneticPr fontId="1"/>
  </si>
  <si>
    <t>インスタントラーメン</t>
    <phoneticPr fontId="1"/>
  </si>
  <si>
    <t>リンゴ</t>
    <phoneticPr fontId="1"/>
  </si>
  <si>
    <t>レバー</t>
    <phoneticPr fontId="1"/>
  </si>
  <si>
    <t>ビスケット</t>
    <phoneticPr fontId="1"/>
  </si>
  <si>
    <t>とうもろこし</t>
    <phoneticPr fontId="1"/>
  </si>
  <si>
    <t>りんご</t>
    <phoneticPr fontId="1"/>
  </si>
  <si>
    <t>給食</t>
    <rPh sb="0" eb="2">
      <t>キュウショク</t>
    </rPh>
    <phoneticPr fontId="1"/>
  </si>
  <si>
    <t>A3印刷</t>
    <rPh sb="2" eb="4">
      <t>インサツ</t>
    </rPh>
    <phoneticPr fontId="1"/>
  </si>
  <si>
    <t>所得150円で</t>
    <phoneticPr fontId="1"/>
  </si>
  <si>
    <t>所得200円で</t>
    <phoneticPr fontId="1"/>
  </si>
  <si>
    <t>所得300円で</t>
    <phoneticPr fontId="1"/>
  </si>
  <si>
    <t>所得200円</t>
    <rPh sb="0" eb="2">
      <t>ショトク</t>
    </rPh>
    <rPh sb="5" eb="6">
      <t>エン</t>
    </rPh>
    <phoneticPr fontId="1"/>
  </si>
  <si>
    <t>400kcal達成しよう</t>
    <rPh sb="7" eb="9">
      <t>タッセイ</t>
    </rPh>
    <phoneticPr fontId="1"/>
  </si>
  <si>
    <t>＋栄養相談</t>
    <rPh sb="1" eb="5">
      <t>エイヨウソウダン</t>
    </rPh>
    <phoneticPr fontId="1"/>
  </si>
  <si>
    <t>＋学校給食(100kcal)</t>
    <rPh sb="1" eb="5">
      <t>ガッコウキュウショク</t>
    </rPh>
    <phoneticPr fontId="1"/>
  </si>
  <si>
    <t>＋現金給付100円</t>
    <rPh sb="1" eb="5">
      <t>ゲンキンキュウフ</t>
    </rPh>
    <rPh sb="8" eb="9">
      <t>エン</t>
    </rPh>
    <phoneticPr fontId="1"/>
  </si>
  <si>
    <t>で400kcal達成しよう</t>
    <phoneticPr fontId="1"/>
  </si>
  <si>
    <t>A3表裏印刷</t>
    <rPh sb="2" eb="4">
      <t>オモテウラ</t>
    </rPh>
    <rPh sb="4" eb="6">
      <t>インサツ</t>
    </rPh>
    <phoneticPr fontId="1"/>
  </si>
  <si>
    <t>価格</t>
    <phoneticPr fontId="1"/>
  </si>
  <si>
    <t>栄養素</t>
    <rPh sb="0" eb="3">
      <t>エイヨウソ</t>
    </rPh>
    <phoneticPr fontId="1"/>
  </si>
  <si>
    <t>集計</t>
    <rPh sb="0" eb="2">
      <t>シュウケイ</t>
    </rPh>
    <phoneticPr fontId="1"/>
  </si>
  <si>
    <t>達成！</t>
    <rPh sb="0" eb="2">
      <t>タッセイ</t>
    </rPh>
    <phoneticPr fontId="1"/>
  </si>
  <si>
    <t>7以上
11以下</t>
    <rPh sb="1" eb="3">
      <t>イジョウ</t>
    </rPh>
    <rPh sb="6" eb="8">
      <t>イカ</t>
    </rPh>
    <phoneticPr fontId="1"/>
  </si>
  <si>
    <t>3以上</t>
    <rPh sb="1" eb="3">
      <t>イジョウ</t>
    </rPh>
    <phoneticPr fontId="1"/>
  </si>
  <si>
    <t>5以上</t>
    <rPh sb="1" eb="3">
      <t>イジョウ</t>
    </rPh>
    <phoneticPr fontId="1"/>
  </si>
  <si>
    <t>3以下</t>
    <rPh sb="1" eb="3">
      <t>イカ</t>
    </rPh>
    <phoneticPr fontId="1"/>
  </si>
  <si>
    <t>食品名</t>
    <rPh sb="0" eb="3">
      <t>ショクヒンメイ</t>
    </rPh>
    <phoneticPr fontId="1"/>
  </si>
  <si>
    <t>量</t>
    <rPh sb="0" eb="1">
      <t>リョウ</t>
    </rPh>
    <phoneticPr fontId="1"/>
  </si>
  <si>
    <t>エネルギー</t>
    <phoneticPr fontId="1"/>
  </si>
  <si>
    <t>計算表</t>
    <rPh sb="0" eb="2">
      <t>ケイサン</t>
    </rPh>
    <phoneticPr fontId="1"/>
  </si>
  <si>
    <t>ビタミンA</t>
  </si>
  <si>
    <t>ゴハン</t>
    <phoneticPr fontId="1"/>
  </si>
  <si>
    <t>1杯150g</t>
    <rPh sb="1" eb="2">
      <t>ハイ</t>
    </rPh>
    <phoneticPr fontId="1"/>
  </si>
  <si>
    <t>黄</t>
    <rPh sb="0" eb="1">
      <t>キ</t>
    </rPh>
    <phoneticPr fontId="1"/>
  </si>
  <si>
    <t>食品名（カタカナ）</t>
    <rPh sb="0" eb="3">
      <t>ショクヒンメイ</t>
    </rPh>
    <phoneticPr fontId="1"/>
  </si>
  <si>
    <t>7以上11以下</t>
    <rPh sb="1" eb="3">
      <t>イジョウ</t>
    </rPh>
    <rPh sb="5" eb="7">
      <t>イカ</t>
    </rPh>
    <phoneticPr fontId="1"/>
  </si>
  <si>
    <t>1コ150g</t>
    <phoneticPr fontId="1"/>
  </si>
  <si>
    <t>例</t>
    <rPh sb="0" eb="1">
      <t>レイ</t>
    </rPh>
    <phoneticPr fontId="1"/>
  </si>
  <si>
    <t>イワシ</t>
    <phoneticPr fontId="1"/>
  </si>
  <si>
    <t>ホウレンソウ</t>
    <phoneticPr fontId="1"/>
  </si>
  <si>
    <t>←閾値以上になると黄色になる設定</t>
    <rPh sb="1" eb="3">
      <t>イキチ</t>
    </rPh>
    <rPh sb="3" eb="5">
      <t>イジョウ</t>
    </rPh>
    <rPh sb="9" eb="11">
      <t>キイロ</t>
    </rPh>
    <rPh sb="14" eb="16">
      <t>セッテイ</t>
    </rPh>
    <phoneticPr fontId="1"/>
  </si>
  <si>
    <t>150g</t>
    <phoneticPr fontId="1"/>
  </si>
  <si>
    <t>トウモロコシ</t>
    <phoneticPr fontId="1"/>
  </si>
  <si>
    <t>1本300g</t>
    <rPh sb="1" eb="2">
      <t>ポン</t>
    </rPh>
    <phoneticPr fontId="1"/>
  </si>
  <si>
    <t>カイソウ</t>
    <phoneticPr fontId="1"/>
  </si>
  <si>
    <t>ダイズ</t>
    <phoneticPr fontId="1"/>
  </si>
  <si>
    <t>50g</t>
    <phoneticPr fontId="1"/>
  </si>
  <si>
    <t>オレンジ</t>
    <phoneticPr fontId="1"/>
  </si>
  <si>
    <t>トリニク</t>
    <phoneticPr fontId="1"/>
  </si>
  <si>
    <t>タマゴ</t>
    <phoneticPr fontId="1"/>
  </si>
  <si>
    <t>ギュウニク</t>
    <phoneticPr fontId="1"/>
  </si>
  <si>
    <t>100g</t>
    <phoneticPr fontId="1"/>
  </si>
  <si>
    <t>ウナギ</t>
    <phoneticPr fontId="1"/>
  </si>
  <si>
    <t>1袋＝50g</t>
    <rPh sb="1" eb="2">
      <t>フクロ</t>
    </rPh>
    <phoneticPr fontId="1"/>
  </si>
  <si>
    <t>青</t>
    <rPh sb="0" eb="1">
      <t>アオ</t>
    </rPh>
    <phoneticPr fontId="1"/>
  </si>
  <si>
    <t>ギュウニュウ</t>
    <phoneticPr fontId="1"/>
  </si>
  <si>
    <t>1パック＝200g</t>
    <phoneticPr fontId="1"/>
  </si>
  <si>
    <t>1切＝30g</t>
    <rPh sb="1" eb="2">
      <t>キ</t>
    </rPh>
    <phoneticPr fontId="1"/>
  </si>
  <si>
    <t>1わ＝200g</t>
    <phoneticPr fontId="1"/>
  </si>
  <si>
    <t>緑</t>
    <rPh sb="0" eb="1">
      <t>ミドリ</t>
    </rPh>
    <phoneticPr fontId="1"/>
  </si>
  <si>
    <t>ニンジン</t>
    <phoneticPr fontId="1"/>
  </si>
  <si>
    <t>1本＝100g</t>
    <rPh sb="1" eb="2">
      <t>ホン</t>
    </rPh>
    <phoneticPr fontId="1"/>
  </si>
  <si>
    <t>タマネギ</t>
    <phoneticPr fontId="1"/>
  </si>
  <si>
    <t>1コ＝100g</t>
    <phoneticPr fontId="1"/>
  </si>
  <si>
    <t>1コ＝200g</t>
    <phoneticPr fontId="1"/>
  </si>
  <si>
    <t>1本＝150g</t>
    <rPh sb="1" eb="2">
      <t>ホン</t>
    </rPh>
    <phoneticPr fontId="1"/>
  </si>
  <si>
    <t>ピンク</t>
    <phoneticPr fontId="1"/>
  </si>
  <si>
    <t>1袋＝100g</t>
    <rPh sb="1" eb="2">
      <t>フクロ</t>
    </rPh>
    <phoneticPr fontId="1"/>
  </si>
  <si>
    <t>インスタントラーメン</t>
  </si>
  <si>
    <t>1袋＝80g</t>
    <rPh sb="1" eb="2">
      <t>フクロ</t>
    </rPh>
    <phoneticPr fontId="1"/>
  </si>
  <si>
    <t>キュウショク</t>
    <phoneticPr fontId="1"/>
  </si>
  <si>
    <t>1食</t>
    <rPh sb="1" eb="2">
      <t>ショク</t>
    </rPh>
    <phoneticPr fontId="1"/>
  </si>
  <si>
    <t>特殊</t>
    <rPh sb="0" eb="2">
      <t>トクシュ</t>
    </rPh>
    <phoneticPr fontId="1"/>
  </si>
  <si>
    <t>食品名（カタカナ）</t>
    <rPh sb="0" eb="2">
      <t>ショクヒン</t>
    </rPh>
    <rPh sb="2" eb="3">
      <t>メイ</t>
    </rPh>
    <phoneticPr fontId="1"/>
  </si>
  <si>
    <t>適正値</t>
    <rPh sb="0" eb="2">
      <t>テキセイ</t>
    </rPh>
    <rPh sb="2" eb="3">
      <t>アタイ</t>
    </rPh>
    <phoneticPr fontId="1"/>
  </si>
  <si>
    <t>1回目</t>
    <rPh sb="1" eb="3">
      <t>カイメ</t>
    </rPh>
    <phoneticPr fontId="1"/>
  </si>
  <si>
    <t>Aさん</t>
    <phoneticPr fontId="1"/>
  </si>
  <si>
    <t>150円</t>
    <rPh sb="3" eb="4">
      <t>エン</t>
    </rPh>
    <phoneticPr fontId="1"/>
  </si>
  <si>
    <t>Bさん</t>
    <phoneticPr fontId="1"/>
  </si>
  <si>
    <t>Cさん</t>
    <phoneticPr fontId="1"/>
  </si>
  <si>
    <t>200円</t>
    <rPh sb="3" eb="4">
      <t>エン</t>
    </rPh>
    <phoneticPr fontId="1"/>
  </si>
  <si>
    <t>Dさん</t>
    <phoneticPr fontId="1"/>
  </si>
  <si>
    <t>Eさん</t>
    <phoneticPr fontId="1"/>
  </si>
  <si>
    <t>300円</t>
    <rPh sb="3" eb="4">
      <t>エン</t>
    </rPh>
    <phoneticPr fontId="1"/>
  </si>
  <si>
    <t>Fさん</t>
    <phoneticPr fontId="1"/>
  </si>
  <si>
    <t>2回目</t>
    <rPh sb="1" eb="3">
      <t>カイメ</t>
    </rPh>
    <phoneticPr fontId="1"/>
  </si>
  <si>
    <t>栄養相談</t>
    <rPh sb="0" eb="4">
      <t>エイヨウソウダン</t>
    </rPh>
    <phoneticPr fontId="1"/>
  </si>
  <si>
    <t>学校給食</t>
    <rPh sb="0" eb="4">
      <t>ガッコウキュウショク</t>
    </rPh>
    <phoneticPr fontId="1"/>
  </si>
  <si>
    <t>所得向上</t>
    <rPh sb="0" eb="2">
      <t>ショトク</t>
    </rPh>
    <rPh sb="2" eb="4">
      <t>コウジョウ</t>
    </rPh>
    <phoneticPr fontId="1"/>
  </si>
  <si>
    <t>所得向上</t>
    <rPh sb="0" eb="4">
      <t>ショトクコウジョウ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</si>
</sst>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4"/>
      <color rgb="FF00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2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2"/>
      <color theme="1"/>
      <name val="ＭＳ ゴシック"/>
      <family val="2"/>
      <charset val="128"/>
    </font>
    <font>
      <b/>
      <sz val="30"/>
      <color theme="1"/>
      <name val="メイリオ"/>
      <family val="3"/>
      <charset val="128"/>
    </font>
    <font>
      <b/>
      <sz val="22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7"/>
      <color rgb="FF666666"/>
      <name val="メイリオ"/>
      <family val="3"/>
      <charset val="128"/>
    </font>
    <font>
      <sz val="11"/>
      <color theme="1"/>
      <name val="ＭＳ ゴシック"/>
      <family val="2"/>
      <charset val="128"/>
    </font>
    <font>
      <b/>
      <sz val="10"/>
      <color theme="1"/>
      <name val="Meiryo UI"/>
      <family val="3"/>
      <charset val="128"/>
    </font>
    <font>
      <b/>
      <sz val="16"/>
      <color theme="1"/>
      <name val="Meiryo"/>
      <family val="3"/>
      <charset val="128"/>
    </font>
    <font>
      <sz val="14"/>
      <color theme="1"/>
      <name val="Meiryo UI"/>
      <family val="3"/>
      <charset val="128"/>
    </font>
    <font>
      <b/>
      <sz val="22"/>
      <color theme="1"/>
      <name val="Meiryo UI"/>
      <family val="3"/>
      <charset val="128"/>
    </font>
    <font>
      <b/>
      <sz val="26"/>
      <color theme="1"/>
      <name val="Meiryo UI"/>
      <family val="3"/>
      <charset val="128"/>
    </font>
    <font>
      <b/>
      <sz val="12"/>
      <color rgb="FF000000"/>
      <name val="Meiryo UI"/>
      <family val="3"/>
      <charset val="128"/>
    </font>
    <font>
      <b/>
      <sz val="16"/>
      <color theme="1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FF7979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50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 readingOrder="1"/>
    </xf>
    <xf numFmtId="0" fontId="4" fillId="0" borderId="4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 readingOrder="1"/>
    </xf>
    <xf numFmtId="0" fontId="4" fillId="0" borderId="9" xfId="0" applyFont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 readingOrder="1"/>
    </xf>
    <xf numFmtId="0" fontId="4" fillId="0" borderId="3" xfId="0" applyFont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1" xfId="0" applyFont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8" fillId="0" borderId="1" xfId="0" applyFont="1" applyBorder="1" applyAlignment="1">
      <alignment horizontal="right" vertical="center"/>
    </xf>
    <xf numFmtId="0" fontId="8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2" xfId="0" applyFont="1" applyBorder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" xfId="0" applyFont="1" applyFill="1" applyBorder="1">
      <alignment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>
      <alignment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3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0" fillId="0" borderId="12" xfId="0" applyBorder="1">
      <alignment vertical="center"/>
    </xf>
    <xf numFmtId="0" fontId="0" fillId="0" borderId="0" xfId="0" applyBorder="1">
      <alignment vertical="center"/>
    </xf>
    <xf numFmtId="0" fontId="3" fillId="0" borderId="19" xfId="0" applyFont="1" applyBorder="1">
      <alignment vertical="center"/>
    </xf>
    <xf numFmtId="0" fontId="10" fillId="0" borderId="1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21" xfId="0" applyBorder="1">
      <alignment vertical="center"/>
    </xf>
    <xf numFmtId="0" fontId="0" fillId="0" borderId="20" xfId="0" applyBorder="1">
      <alignment vertical="center"/>
    </xf>
    <xf numFmtId="0" fontId="0" fillId="0" borderId="13" xfId="0" applyBorder="1">
      <alignment vertical="center"/>
    </xf>
    <xf numFmtId="0" fontId="3" fillId="0" borderId="0" xfId="0" applyFont="1" applyBorder="1" applyAlignment="1">
      <alignment horizontal="right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12" fillId="0" borderId="1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>
      <alignment vertical="center"/>
    </xf>
    <xf numFmtId="0" fontId="12" fillId="2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0" borderId="0" xfId="0" applyFont="1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12" fillId="0" borderId="1" xfId="0" applyFont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3" fillId="7" borderId="1" xfId="0" applyFont="1" applyFill="1" applyBorder="1" applyAlignment="1">
      <alignment horizontal="center" wrapText="1" shrinkToFit="1"/>
    </xf>
    <xf numFmtId="0" fontId="14" fillId="0" borderId="0" xfId="0" applyFont="1" applyFill="1" applyBorder="1" applyAlignment="1">
      <alignment horizontal="center" wrapText="1" shrinkToFit="1"/>
    </xf>
    <xf numFmtId="0" fontId="12" fillId="7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15" fillId="0" borderId="0" xfId="0" applyFont="1" applyFill="1" applyBorder="1">
      <alignment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49" fontId="17" fillId="3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right" vertical="center"/>
    </xf>
    <xf numFmtId="0" fontId="3" fillId="0" borderId="14" xfId="0" applyFont="1" applyFill="1" applyBorder="1">
      <alignment vertical="center"/>
    </xf>
    <xf numFmtId="0" fontId="12" fillId="0" borderId="17" xfId="0" applyFont="1" applyBorder="1">
      <alignment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17" xfId="0" applyFont="1" applyFill="1" applyBorder="1">
      <alignment vertical="center"/>
    </xf>
    <xf numFmtId="0" fontId="12" fillId="0" borderId="17" xfId="0" applyFont="1" applyFill="1" applyBorder="1" applyAlignment="1">
      <alignment horizontal="right" vertical="center"/>
    </xf>
    <xf numFmtId="0" fontId="3" fillId="0" borderId="17" xfId="0" applyFont="1" applyFill="1" applyBorder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21" xfId="0" applyFill="1" applyBorder="1">
      <alignment vertical="center"/>
    </xf>
    <xf numFmtId="0" fontId="0" fillId="0" borderId="21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3" fillId="0" borderId="20" xfId="0" applyFont="1" applyFill="1" applyBorder="1">
      <alignment vertical="center"/>
    </xf>
    <xf numFmtId="0" fontId="0" fillId="0" borderId="14" xfId="0" applyFill="1" applyBorder="1">
      <alignment vertical="center"/>
    </xf>
    <xf numFmtId="0" fontId="12" fillId="0" borderId="17" xfId="0" applyFont="1" applyFill="1" applyBorder="1" applyAlignment="1">
      <alignment horizontal="center" vertical="center"/>
    </xf>
    <xf numFmtId="0" fontId="12" fillId="0" borderId="19" xfId="0" applyFont="1" applyFill="1" applyBorder="1">
      <alignment vertical="center"/>
    </xf>
    <xf numFmtId="0" fontId="0" fillId="0" borderId="19" xfId="0" applyFill="1" applyBorder="1">
      <alignment vertical="center"/>
    </xf>
    <xf numFmtId="0" fontId="0" fillId="0" borderId="22" xfId="0" applyFill="1" applyBorder="1">
      <alignment vertical="center"/>
    </xf>
    <xf numFmtId="0" fontId="12" fillId="0" borderId="12" xfId="0" applyFont="1" applyBorder="1">
      <alignment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12" xfId="0" applyFont="1" applyFill="1" applyBorder="1">
      <alignment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13" xfId="0" applyFont="1" applyFill="1" applyBorder="1">
      <alignment vertical="center"/>
    </xf>
    <xf numFmtId="0" fontId="12" fillId="0" borderId="13" xfId="0" applyFont="1" applyBorder="1">
      <alignment vertical="center"/>
    </xf>
    <xf numFmtId="0" fontId="12" fillId="0" borderId="14" xfId="0" applyFont="1" applyFill="1" applyBorder="1">
      <alignment vertical="center"/>
    </xf>
    <xf numFmtId="0" fontId="12" fillId="0" borderId="20" xfId="0" applyFont="1" applyBorder="1">
      <alignment vertical="center"/>
    </xf>
    <xf numFmtId="0" fontId="12" fillId="0" borderId="21" xfId="0" applyFont="1" applyFill="1" applyBorder="1" applyAlignment="1">
      <alignment horizontal="center" vertical="center"/>
    </xf>
    <xf numFmtId="0" fontId="12" fillId="0" borderId="20" xfId="0" applyFont="1" applyFill="1" applyBorder="1">
      <alignment vertical="center"/>
    </xf>
    <xf numFmtId="0" fontId="12" fillId="0" borderId="22" xfId="0" applyFont="1" applyFill="1" applyBorder="1" applyAlignment="1">
      <alignment horizontal="center" vertical="center"/>
    </xf>
    <xf numFmtId="0" fontId="12" fillId="0" borderId="21" xfId="0" applyFont="1" applyFill="1" applyBorder="1">
      <alignment vertical="center"/>
    </xf>
    <xf numFmtId="0" fontId="12" fillId="0" borderId="21" xfId="0" applyFont="1" applyBorder="1">
      <alignment vertical="center"/>
    </xf>
    <xf numFmtId="0" fontId="12" fillId="0" borderId="20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right" vertical="center"/>
    </xf>
    <xf numFmtId="0" fontId="12" fillId="0" borderId="22" xfId="0" applyFont="1" applyFill="1" applyBorder="1">
      <alignment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>
      <alignment vertical="center"/>
    </xf>
    <xf numFmtId="0" fontId="0" fillId="0" borderId="13" xfId="0" applyFill="1" applyBorder="1">
      <alignment vertical="center"/>
    </xf>
    <xf numFmtId="0" fontId="18" fillId="0" borderId="1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49" fontId="18" fillId="0" borderId="26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0" fontId="7" fillId="0" borderId="2" xfId="0" applyFont="1" applyFill="1" applyBorder="1">
      <alignment vertical="center"/>
    </xf>
    <xf numFmtId="0" fontId="7" fillId="0" borderId="26" xfId="0" applyFont="1" applyBorder="1" applyAlignment="1">
      <alignment horizontal="center" vertical="center"/>
    </xf>
    <xf numFmtId="0" fontId="7" fillId="0" borderId="23" xfId="0" applyFont="1" applyBorder="1" applyAlignment="1">
      <alignment horizontal="right" vertical="center"/>
    </xf>
    <xf numFmtId="0" fontId="7" fillId="0" borderId="23" xfId="0" applyFont="1" applyBorder="1" applyAlignment="1">
      <alignment horizontal="center" vertical="center"/>
    </xf>
    <xf numFmtId="0" fontId="7" fillId="0" borderId="28" xfId="0" applyFont="1" applyBorder="1" applyAlignment="1">
      <alignment horizontal="right" vertical="center"/>
    </xf>
    <xf numFmtId="0" fontId="7" fillId="0" borderId="29" xfId="0" applyFont="1" applyBorder="1" applyAlignment="1">
      <alignment horizontal="center" vertical="center"/>
    </xf>
    <xf numFmtId="0" fontId="7" fillId="0" borderId="31" xfId="0" applyFont="1" applyBorder="1" applyAlignment="1">
      <alignment horizontal="right" vertical="center"/>
    </xf>
    <xf numFmtId="0" fontId="7" fillId="0" borderId="32" xfId="0" applyFont="1" applyBorder="1" applyAlignment="1">
      <alignment horizontal="right" vertical="center"/>
    </xf>
    <xf numFmtId="0" fontId="7" fillId="0" borderId="3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8" fillId="0" borderId="2" xfId="0" applyFont="1" applyBorder="1" applyAlignment="1">
      <alignment horizontal="right" vertical="center"/>
    </xf>
    <xf numFmtId="0" fontId="8" fillId="3" borderId="2" xfId="0" applyFont="1" applyFill="1" applyBorder="1" applyAlignment="1">
      <alignment horizontal="center" vertical="center"/>
    </xf>
    <xf numFmtId="49" fontId="17" fillId="3" borderId="2" xfId="0" applyNumberFormat="1" applyFont="1" applyFill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23" xfId="0" applyFont="1" applyBorder="1">
      <alignment vertical="center"/>
    </xf>
    <xf numFmtId="0" fontId="7" fillId="2" borderId="29" xfId="0" applyFont="1" applyFill="1" applyBorder="1">
      <alignment vertical="center"/>
    </xf>
    <xf numFmtId="0" fontId="7" fillId="2" borderId="33" xfId="0" applyFont="1" applyFill="1" applyBorder="1">
      <alignment vertical="center"/>
    </xf>
    <xf numFmtId="0" fontId="7" fillId="2" borderId="23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5" xfId="0" applyFont="1" applyFill="1" applyBorder="1">
      <alignment vertical="center"/>
    </xf>
    <xf numFmtId="0" fontId="10" fillId="0" borderId="0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3" fillId="0" borderId="1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0" fillId="0" borderId="22" xfId="0" applyFill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17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7" xfId="0" applyFont="1" applyBorder="1" applyAlignment="1"/>
    <xf numFmtId="0" fontId="3" fillId="0" borderId="19" xfId="0" applyFont="1" applyBorder="1" applyAlignment="1"/>
    <xf numFmtId="0" fontId="10" fillId="0" borderId="19" xfId="0" applyFont="1" applyBorder="1" applyAlignment="1"/>
    <xf numFmtId="0" fontId="0" fillId="0" borderId="13" xfId="0" applyFill="1" applyBorder="1" applyAlignment="1">
      <alignment horizontal="center" vertical="center"/>
    </xf>
    <xf numFmtId="0" fontId="3" fillId="0" borderId="12" xfId="0" applyFont="1" applyFill="1" applyBorder="1">
      <alignment vertical="center"/>
    </xf>
    <xf numFmtId="0" fontId="0" fillId="0" borderId="14" xfId="0" applyFill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27" xfId="0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>
      <alignment vertical="center"/>
    </xf>
    <xf numFmtId="0" fontId="9" fillId="0" borderId="0" xfId="0" applyFont="1" applyFill="1" applyBorder="1">
      <alignment vertical="center"/>
    </xf>
    <xf numFmtId="0" fontId="8" fillId="0" borderId="12" xfId="0" applyFont="1" applyBorder="1">
      <alignment vertical="center"/>
    </xf>
    <xf numFmtId="0" fontId="8" fillId="0" borderId="13" xfId="0" applyFont="1" applyBorder="1">
      <alignment vertical="center"/>
    </xf>
    <xf numFmtId="0" fontId="8" fillId="0" borderId="14" xfId="0" applyFont="1" applyBorder="1">
      <alignment vertical="center"/>
    </xf>
    <xf numFmtId="0" fontId="8" fillId="0" borderId="0" xfId="0" applyFont="1">
      <alignment vertical="center"/>
    </xf>
    <xf numFmtId="0" fontId="8" fillId="0" borderId="17" xfId="0" applyFont="1" applyBorder="1">
      <alignment vertical="center"/>
    </xf>
    <xf numFmtId="0" fontId="8" fillId="0" borderId="15" xfId="0" applyFont="1" applyBorder="1" applyAlignment="1">
      <alignment vertical="center"/>
    </xf>
    <xf numFmtId="0" fontId="8" fillId="0" borderId="18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8" fillId="0" borderId="0" xfId="0" applyFont="1" applyBorder="1">
      <alignment vertical="center"/>
    </xf>
    <xf numFmtId="0" fontId="8" fillId="0" borderId="19" xfId="0" applyFont="1" applyBorder="1">
      <alignment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 wrapText="1" readingOrder="1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8" fillId="0" borderId="20" xfId="0" applyFont="1" applyBorder="1">
      <alignment vertical="center"/>
    </xf>
    <xf numFmtId="0" fontId="8" fillId="0" borderId="21" xfId="0" applyFont="1" applyBorder="1">
      <alignment vertical="center"/>
    </xf>
    <xf numFmtId="0" fontId="8" fillId="0" borderId="22" xfId="0" applyFont="1" applyBorder="1">
      <alignment vertical="center"/>
    </xf>
    <xf numFmtId="0" fontId="7" fillId="2" borderId="0" xfId="0" applyFont="1" applyFill="1">
      <alignment vertical="center"/>
    </xf>
    <xf numFmtId="0" fontId="3" fillId="0" borderId="0" xfId="0" applyFont="1" applyBorder="1" applyAlignment="1"/>
    <xf numFmtId="0" fontId="10" fillId="0" borderId="0" xfId="0" applyFont="1" applyBorder="1" applyAlignment="1"/>
    <xf numFmtId="0" fontId="3" fillId="0" borderId="17" xfId="0" applyFont="1" applyBorder="1">
      <alignment vertical="center"/>
    </xf>
    <xf numFmtId="0" fontId="0" fillId="0" borderId="19" xfId="0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right" vertical="center"/>
    </xf>
    <xf numFmtId="0" fontId="10" fillId="0" borderId="0" xfId="0" applyFont="1" applyBorder="1" applyAlignment="1">
      <alignment horizontal="left" vertical="center"/>
    </xf>
    <xf numFmtId="0" fontId="11" fillId="0" borderId="17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</cellXfs>
  <cellStyles count="1">
    <cellStyle name="標準" xfId="0" builtinId="0"/>
  </cellStyles>
  <dxfs count="44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4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jpeg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2" Type="http://schemas.openxmlformats.org/officeDocument/2006/relationships/image" Target="../media/image1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hyperlink" Target="https://1.bp.blogspot.com/-JaRzIloEZw4/UgSMOL-UzYI/AAAAAAAAW_A/vOiX6Tz5oO4/s800/fruit_banana.png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415636</xdr:colOff>
      <xdr:row>7</xdr:row>
      <xdr:rowOff>18909</xdr:rowOff>
    </xdr:from>
    <xdr:to>
      <xdr:col>9</xdr:col>
      <xdr:colOff>428707</xdr:colOff>
      <xdr:row>7</xdr:row>
      <xdr:rowOff>387269</xdr:rowOff>
    </xdr:to>
    <xdr:sp macro="" textlink="">
      <xdr:nvSpPr>
        <xdr:cNvPr id="9" name="楕円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10083031" y="2759031"/>
          <a:ext cx="690403" cy="36836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415636</xdr:colOff>
      <xdr:row>9</xdr:row>
      <xdr:rowOff>14427</xdr:rowOff>
    </xdr:from>
    <xdr:to>
      <xdr:col>9</xdr:col>
      <xdr:colOff>428707</xdr:colOff>
      <xdr:row>9</xdr:row>
      <xdr:rowOff>382785</xdr:rowOff>
    </xdr:to>
    <xdr:sp macro="" textlink="">
      <xdr:nvSpPr>
        <xdr:cNvPr id="10" name="楕円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10083031" y="3539640"/>
          <a:ext cx="690403" cy="368358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415636</xdr:colOff>
      <xdr:row>10</xdr:row>
      <xdr:rowOff>12186</xdr:rowOff>
    </xdr:from>
    <xdr:to>
      <xdr:col>9</xdr:col>
      <xdr:colOff>428707</xdr:colOff>
      <xdr:row>10</xdr:row>
      <xdr:rowOff>380542</xdr:rowOff>
    </xdr:to>
    <xdr:sp macro="" textlink="">
      <xdr:nvSpPr>
        <xdr:cNvPr id="11" name="楕円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0083031" y="3929944"/>
          <a:ext cx="690403" cy="368356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415636</xdr:colOff>
      <xdr:row>11</xdr:row>
      <xdr:rowOff>9942</xdr:rowOff>
    </xdr:from>
    <xdr:to>
      <xdr:col>9</xdr:col>
      <xdr:colOff>428707</xdr:colOff>
      <xdr:row>11</xdr:row>
      <xdr:rowOff>378297</xdr:rowOff>
    </xdr:to>
    <xdr:sp macro="" textlink="">
      <xdr:nvSpPr>
        <xdr:cNvPr id="12" name="楕円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0083031" y="4320246"/>
          <a:ext cx="690403" cy="36835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404090</xdr:colOff>
      <xdr:row>8</xdr:row>
      <xdr:rowOff>155215</xdr:rowOff>
    </xdr:from>
    <xdr:to>
      <xdr:col>9</xdr:col>
      <xdr:colOff>417161</xdr:colOff>
      <xdr:row>8</xdr:row>
      <xdr:rowOff>523572</xdr:rowOff>
    </xdr:to>
    <xdr:sp macro="" textlink="">
      <xdr:nvSpPr>
        <xdr:cNvPr id="13" name="楕円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10818090" y="3295579"/>
          <a:ext cx="671162" cy="368357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415636</xdr:colOff>
      <xdr:row>12</xdr:row>
      <xdr:rowOff>7697</xdr:rowOff>
    </xdr:from>
    <xdr:to>
      <xdr:col>9</xdr:col>
      <xdr:colOff>428707</xdr:colOff>
      <xdr:row>12</xdr:row>
      <xdr:rowOff>376052</xdr:rowOff>
    </xdr:to>
    <xdr:sp macro="" textlink="">
      <xdr:nvSpPr>
        <xdr:cNvPr id="14" name="楕円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0083031" y="4710546"/>
          <a:ext cx="690403" cy="36835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415636</xdr:colOff>
      <xdr:row>5</xdr:row>
      <xdr:rowOff>161635</xdr:rowOff>
    </xdr:from>
    <xdr:to>
      <xdr:col>9</xdr:col>
      <xdr:colOff>428707</xdr:colOff>
      <xdr:row>6</xdr:row>
      <xdr:rowOff>252460</xdr:rowOff>
    </xdr:to>
    <xdr:sp macro="" textlink="">
      <xdr:nvSpPr>
        <xdr:cNvPr id="15" name="楕円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10083031" y="2116666"/>
          <a:ext cx="690403" cy="48337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483369</xdr:colOff>
      <xdr:row>23</xdr:row>
      <xdr:rowOff>171310</xdr:rowOff>
    </xdr:from>
    <xdr:to>
      <xdr:col>9</xdr:col>
      <xdr:colOff>496440</xdr:colOff>
      <xdr:row>23</xdr:row>
      <xdr:rowOff>539670</xdr:rowOff>
    </xdr:to>
    <xdr:sp macro="" textlink="">
      <xdr:nvSpPr>
        <xdr:cNvPr id="16" name="楕円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0881974" y="9261432"/>
          <a:ext cx="690406" cy="36836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460278</xdr:colOff>
      <xdr:row>25</xdr:row>
      <xdr:rowOff>5192</xdr:rowOff>
    </xdr:from>
    <xdr:to>
      <xdr:col>9</xdr:col>
      <xdr:colOff>473349</xdr:colOff>
      <xdr:row>25</xdr:row>
      <xdr:rowOff>373550</xdr:rowOff>
    </xdr:to>
    <xdr:sp macro="" textlink="">
      <xdr:nvSpPr>
        <xdr:cNvPr id="17" name="楕円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10127673" y="9618707"/>
          <a:ext cx="690403" cy="368358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460278</xdr:colOff>
      <xdr:row>26</xdr:row>
      <xdr:rowOff>2951</xdr:rowOff>
    </xdr:from>
    <xdr:to>
      <xdr:col>9</xdr:col>
      <xdr:colOff>473349</xdr:colOff>
      <xdr:row>26</xdr:row>
      <xdr:rowOff>371307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10127673" y="10009011"/>
          <a:ext cx="690403" cy="368356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460278</xdr:colOff>
      <xdr:row>27</xdr:row>
      <xdr:rowOff>708</xdr:rowOff>
    </xdr:from>
    <xdr:to>
      <xdr:col>9</xdr:col>
      <xdr:colOff>473349</xdr:colOff>
      <xdr:row>27</xdr:row>
      <xdr:rowOff>369063</xdr:rowOff>
    </xdr:to>
    <xdr:sp macro="" textlink="">
      <xdr:nvSpPr>
        <xdr:cNvPr id="19" name="楕円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10127673" y="10399313"/>
          <a:ext cx="690403" cy="36835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460278</xdr:colOff>
      <xdr:row>24</xdr:row>
      <xdr:rowOff>7435</xdr:rowOff>
    </xdr:from>
    <xdr:to>
      <xdr:col>9</xdr:col>
      <xdr:colOff>473349</xdr:colOff>
      <xdr:row>24</xdr:row>
      <xdr:rowOff>375792</xdr:rowOff>
    </xdr:to>
    <xdr:sp macro="" textlink="">
      <xdr:nvSpPr>
        <xdr:cNvPr id="20" name="楕円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0127673" y="9228404"/>
          <a:ext cx="690403" cy="368357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460278</xdr:colOff>
      <xdr:row>27</xdr:row>
      <xdr:rowOff>391008</xdr:rowOff>
    </xdr:from>
    <xdr:to>
      <xdr:col>9</xdr:col>
      <xdr:colOff>473349</xdr:colOff>
      <xdr:row>28</xdr:row>
      <xdr:rowOff>366817</xdr:rowOff>
    </xdr:to>
    <xdr:sp macro="" textlink="">
      <xdr:nvSpPr>
        <xdr:cNvPr id="21" name="楕円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10127673" y="10789613"/>
          <a:ext cx="690403" cy="36835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460278</xdr:colOff>
      <xdr:row>21</xdr:row>
      <xdr:rowOff>152400</xdr:rowOff>
    </xdr:from>
    <xdr:to>
      <xdr:col>9</xdr:col>
      <xdr:colOff>473349</xdr:colOff>
      <xdr:row>22</xdr:row>
      <xdr:rowOff>243225</xdr:rowOff>
    </xdr:to>
    <xdr:sp macro="" textlink="">
      <xdr:nvSpPr>
        <xdr:cNvPr id="22" name="楕円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10127673" y="8195733"/>
          <a:ext cx="690403" cy="48337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8</xdr:col>
      <xdr:colOff>423336</xdr:colOff>
      <xdr:row>13</xdr:row>
      <xdr:rowOff>7698</xdr:rowOff>
    </xdr:from>
    <xdr:to>
      <xdr:col>9</xdr:col>
      <xdr:colOff>436407</xdr:colOff>
      <xdr:row>13</xdr:row>
      <xdr:rowOff>376053</xdr:rowOff>
    </xdr:to>
    <xdr:sp macro="" textlink="">
      <xdr:nvSpPr>
        <xdr:cNvPr id="23" name="楕円 22">
          <a:extLst>
            <a:ext uri="{FF2B5EF4-FFF2-40B4-BE49-F238E27FC236}">
              <a16:creationId xmlns:a16="http://schemas.microsoft.com/office/drawing/2014/main" id="{7843D97E-033D-4C17-8BF1-3CA7474FFD5C}"/>
            </a:ext>
          </a:extLst>
        </xdr:cNvPr>
        <xdr:cNvSpPr/>
      </xdr:nvSpPr>
      <xdr:spPr>
        <a:xfrm>
          <a:off x="10821941" y="5364789"/>
          <a:ext cx="690406" cy="36835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62</xdr:row>
      <xdr:rowOff>0</xdr:rowOff>
    </xdr:from>
    <xdr:to>
      <xdr:col>30</xdr:col>
      <xdr:colOff>303589</xdr:colOff>
      <xdr:row>63</xdr:row>
      <xdr:rowOff>63499</xdr:rowOff>
    </xdr:to>
    <xdr:sp macro="" textlink="">
      <xdr:nvSpPr>
        <xdr:cNvPr id="2" name="AutoShape 4" descr="バナナのイラスト（フルーツ）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600450" y="19688175"/>
          <a:ext cx="308882" cy="30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674645</xdr:colOff>
      <xdr:row>38</xdr:row>
      <xdr:rowOff>174142</xdr:rowOff>
    </xdr:from>
    <xdr:to>
      <xdr:col>10</xdr:col>
      <xdr:colOff>727238</xdr:colOff>
      <xdr:row>42</xdr:row>
      <xdr:rowOff>296303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0988BA7-4622-48E6-9F62-0ED5D7A12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1977" y="12857210"/>
          <a:ext cx="1322593" cy="1476829"/>
        </a:xfrm>
        <a:prstGeom prst="rect">
          <a:avLst/>
        </a:prstGeom>
      </xdr:spPr>
    </xdr:pic>
    <xdr:clientData/>
  </xdr:twoCellAnchor>
  <xdr:twoCellAnchor editAs="oneCell">
    <xdr:from>
      <xdr:col>13</xdr:col>
      <xdr:colOff>508261</xdr:colOff>
      <xdr:row>38</xdr:row>
      <xdr:rowOff>177061</xdr:rowOff>
    </xdr:from>
    <xdr:to>
      <xdr:col>14</xdr:col>
      <xdr:colOff>896008</xdr:colOff>
      <xdr:row>43</xdr:row>
      <xdr:rowOff>113359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50766C1-624E-4900-A414-864D6E83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261" y="12555329"/>
          <a:ext cx="1657747" cy="1629634"/>
        </a:xfrm>
        <a:prstGeom prst="rect">
          <a:avLst/>
        </a:prstGeom>
      </xdr:spPr>
    </xdr:pic>
    <xdr:clientData/>
  </xdr:twoCellAnchor>
  <xdr:oneCellAnchor>
    <xdr:from>
      <xdr:col>17</xdr:col>
      <xdr:colOff>651127</xdr:colOff>
      <xdr:row>38</xdr:row>
      <xdr:rowOff>162502</xdr:rowOff>
    </xdr:from>
    <xdr:ext cx="1567138" cy="1615498"/>
    <xdr:pic>
      <xdr:nvPicPr>
        <xdr:cNvPr id="5" name="図 4">
          <a:extLst>
            <a:ext uri="{FF2B5EF4-FFF2-40B4-BE49-F238E27FC236}">
              <a16:creationId xmlns:a16="http://schemas.microsoft.com/office/drawing/2014/main" id="{FC75B291-3D95-42AD-BBA8-AB8EC0EB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795" y="12540770"/>
          <a:ext cx="1567138" cy="1615498"/>
        </a:xfrm>
        <a:prstGeom prst="rect">
          <a:avLst/>
        </a:prstGeom>
      </xdr:spPr>
    </xdr:pic>
    <xdr:clientData/>
  </xdr:oneCellAnchor>
  <xdr:twoCellAnchor editAs="oneCell">
    <xdr:from>
      <xdr:col>21</xdr:col>
      <xdr:colOff>689644</xdr:colOff>
      <xdr:row>38</xdr:row>
      <xdr:rowOff>207195</xdr:rowOff>
    </xdr:from>
    <xdr:to>
      <xdr:col>22</xdr:col>
      <xdr:colOff>750323</xdr:colOff>
      <xdr:row>44</xdr:row>
      <xdr:rowOff>22754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C725A32-A95B-4DAC-BAB5-351BD03A1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85827">
          <a:off x="20670976" y="12585463"/>
          <a:ext cx="1330679" cy="1847559"/>
        </a:xfrm>
        <a:prstGeom prst="rect">
          <a:avLst/>
        </a:prstGeom>
      </xdr:spPr>
    </xdr:pic>
    <xdr:clientData/>
  </xdr:twoCellAnchor>
  <xdr:oneCellAnchor>
    <xdr:from>
      <xdr:col>5</xdr:col>
      <xdr:colOff>948265</xdr:colOff>
      <xdr:row>38</xdr:row>
      <xdr:rowOff>279673</xdr:rowOff>
    </xdr:from>
    <xdr:ext cx="1152680" cy="1344566"/>
    <xdr:pic>
      <xdr:nvPicPr>
        <xdr:cNvPr id="7" name="図 6">
          <a:extLst>
            <a:ext uri="{FF2B5EF4-FFF2-40B4-BE49-F238E27FC236}">
              <a16:creationId xmlns:a16="http://schemas.microsoft.com/office/drawing/2014/main" id="{970528C0-0F50-4DAB-8F71-438F737EE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2906"/>
        <a:stretch/>
      </xdr:blipFill>
      <xdr:spPr>
        <a:xfrm>
          <a:off x="5350933" y="12962741"/>
          <a:ext cx="1152680" cy="1344566"/>
        </a:xfrm>
        <a:prstGeom prst="rect">
          <a:avLst/>
        </a:prstGeom>
      </xdr:spPr>
    </xdr:pic>
    <xdr:clientData/>
  </xdr:oneCellAnchor>
  <xdr:oneCellAnchor>
    <xdr:from>
      <xdr:col>1</xdr:col>
      <xdr:colOff>901399</xdr:colOff>
      <xdr:row>39</xdr:row>
      <xdr:rowOff>119262</xdr:rowOff>
    </xdr:from>
    <xdr:ext cx="1311123" cy="1114792"/>
    <xdr:pic>
      <xdr:nvPicPr>
        <xdr:cNvPr id="8" name="図 7">
          <a:extLst>
            <a:ext uri="{FF2B5EF4-FFF2-40B4-BE49-F238E27FC236}">
              <a16:creationId xmlns:a16="http://schemas.microsoft.com/office/drawing/2014/main" id="{B6562FEE-A878-4AED-9C8C-B2520721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399" y="13107130"/>
          <a:ext cx="1311123" cy="1114792"/>
        </a:xfrm>
        <a:prstGeom prst="rect">
          <a:avLst/>
        </a:prstGeom>
      </xdr:spPr>
    </xdr:pic>
    <xdr:clientData/>
  </xdr:oneCellAnchor>
  <xdr:twoCellAnchor editAs="oneCell">
    <xdr:from>
      <xdr:col>9</xdr:col>
      <xdr:colOff>591611</xdr:colOff>
      <xdr:row>27</xdr:row>
      <xdr:rowOff>199389</xdr:rowOff>
    </xdr:from>
    <xdr:to>
      <xdr:col>10</xdr:col>
      <xdr:colOff>989812</xdr:colOff>
      <xdr:row>32</xdr:row>
      <xdr:rowOff>219234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E5B0C1F-0403-4885-8B7C-575F5205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8943" y="8818457"/>
          <a:ext cx="1668201" cy="1713181"/>
        </a:xfrm>
        <a:prstGeom prst="rect">
          <a:avLst/>
        </a:prstGeom>
      </xdr:spPr>
    </xdr:pic>
    <xdr:clientData/>
  </xdr:twoCellAnchor>
  <xdr:twoCellAnchor editAs="oneCell">
    <xdr:from>
      <xdr:col>13</xdr:col>
      <xdr:colOff>677960</xdr:colOff>
      <xdr:row>28</xdr:row>
      <xdr:rowOff>3517</xdr:rowOff>
    </xdr:from>
    <xdr:to>
      <xdr:col>14</xdr:col>
      <xdr:colOff>829884</xdr:colOff>
      <xdr:row>32</xdr:row>
      <xdr:rowOff>74949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4B5E74D-BC03-4376-BF64-BBE34E3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9960" y="8961249"/>
          <a:ext cx="1421924" cy="1426100"/>
        </a:xfrm>
        <a:prstGeom prst="rect">
          <a:avLst/>
        </a:prstGeom>
      </xdr:spPr>
    </xdr:pic>
    <xdr:clientData/>
  </xdr:twoCellAnchor>
  <xdr:oneCellAnchor>
    <xdr:from>
      <xdr:col>17</xdr:col>
      <xdr:colOff>656207</xdr:colOff>
      <xdr:row>27</xdr:row>
      <xdr:rowOff>156754</xdr:rowOff>
    </xdr:from>
    <xdr:ext cx="1254648" cy="1637003"/>
    <xdr:pic>
      <xdr:nvPicPr>
        <xdr:cNvPr id="11" name="図 10">
          <a:extLst>
            <a:ext uri="{FF2B5EF4-FFF2-40B4-BE49-F238E27FC236}">
              <a16:creationId xmlns:a16="http://schemas.microsoft.com/office/drawing/2014/main" id="{E173C770-7CAE-4038-A6CE-ED1B98A40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2875" y="8775822"/>
          <a:ext cx="1254648" cy="1637003"/>
        </a:xfrm>
        <a:prstGeom prst="rect">
          <a:avLst/>
        </a:prstGeom>
      </xdr:spPr>
    </xdr:pic>
    <xdr:clientData/>
  </xdr:oneCellAnchor>
  <xdr:twoCellAnchor editAs="oneCell">
    <xdr:from>
      <xdr:col>21</xdr:col>
      <xdr:colOff>472680</xdr:colOff>
      <xdr:row>28</xdr:row>
      <xdr:rowOff>14940</xdr:rowOff>
    </xdr:from>
    <xdr:to>
      <xdr:col>22</xdr:col>
      <xdr:colOff>832213</xdr:colOff>
      <xdr:row>32</xdr:row>
      <xdr:rowOff>54097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8B4AAEC-6D39-4D8A-B708-4459D0F8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4012" y="8972672"/>
          <a:ext cx="1629533" cy="1393825"/>
        </a:xfrm>
        <a:prstGeom prst="rect">
          <a:avLst/>
        </a:prstGeom>
      </xdr:spPr>
    </xdr:pic>
    <xdr:clientData/>
  </xdr:twoCellAnchor>
  <xdr:oneCellAnchor>
    <xdr:from>
      <xdr:col>5</xdr:col>
      <xdr:colOff>678545</xdr:colOff>
      <xdr:row>27</xdr:row>
      <xdr:rowOff>222903</xdr:rowOff>
    </xdr:from>
    <xdr:ext cx="1433739" cy="1513630"/>
    <xdr:pic>
      <xdr:nvPicPr>
        <xdr:cNvPr id="13" name="図 12">
          <a:extLst>
            <a:ext uri="{FF2B5EF4-FFF2-40B4-BE49-F238E27FC236}">
              <a16:creationId xmlns:a16="http://schemas.microsoft.com/office/drawing/2014/main" id="{37104463-362D-443C-89C8-F17BC857D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213" y="8841971"/>
          <a:ext cx="1433739" cy="1513630"/>
        </a:xfrm>
        <a:prstGeom prst="rect">
          <a:avLst/>
        </a:prstGeom>
      </xdr:spPr>
    </xdr:pic>
    <xdr:clientData/>
  </xdr:oneCellAnchor>
  <xdr:oneCellAnchor>
    <xdr:from>
      <xdr:col>1</xdr:col>
      <xdr:colOff>524933</xdr:colOff>
      <xdr:row>27</xdr:row>
      <xdr:rowOff>195006</xdr:rowOff>
    </xdr:from>
    <xdr:ext cx="1526269" cy="1427565"/>
    <xdr:pic>
      <xdr:nvPicPr>
        <xdr:cNvPr id="14" name="図 13">
          <a:extLst>
            <a:ext uri="{FF2B5EF4-FFF2-40B4-BE49-F238E27FC236}">
              <a16:creationId xmlns:a16="http://schemas.microsoft.com/office/drawing/2014/main" id="{A605C4EF-CCBD-42C7-B2F6-9F8B9A0D1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33" y="8814074"/>
          <a:ext cx="1526269" cy="1427565"/>
        </a:xfrm>
        <a:prstGeom prst="rect">
          <a:avLst/>
        </a:prstGeom>
      </xdr:spPr>
    </xdr:pic>
    <xdr:clientData/>
  </xdr:oneCellAnchor>
  <xdr:twoCellAnchor editAs="oneCell">
    <xdr:from>
      <xdr:col>9</xdr:col>
      <xdr:colOff>770537</xdr:colOff>
      <xdr:row>16</xdr:row>
      <xdr:rowOff>145368</xdr:rowOff>
    </xdr:from>
    <xdr:to>
      <xdr:col>10</xdr:col>
      <xdr:colOff>952339</xdr:colOff>
      <xdr:row>21</xdr:row>
      <xdr:rowOff>178616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65376C7-A266-48BD-9FC4-2E5AEE58BABE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96136">
          <a:off x="9067869" y="5005236"/>
          <a:ext cx="1451802" cy="1726584"/>
        </a:xfrm>
        <a:prstGeom prst="rect">
          <a:avLst/>
        </a:prstGeom>
      </xdr:spPr>
    </xdr:pic>
    <xdr:clientData/>
  </xdr:twoCellAnchor>
  <xdr:oneCellAnchor>
    <xdr:from>
      <xdr:col>21</xdr:col>
      <xdr:colOff>346775</xdr:colOff>
      <xdr:row>15</xdr:row>
      <xdr:rowOff>307571</xdr:rowOff>
    </xdr:from>
    <xdr:ext cx="1973580" cy="2062480"/>
    <xdr:pic>
      <xdr:nvPicPr>
        <xdr:cNvPr id="16" name="図 15">
          <a:extLst>
            <a:ext uri="{FF2B5EF4-FFF2-40B4-BE49-F238E27FC236}">
              <a16:creationId xmlns:a16="http://schemas.microsoft.com/office/drawing/2014/main" id="{C9B647B0-C910-423C-8F08-E56224F0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107" y="4828771"/>
          <a:ext cx="1973580" cy="2062480"/>
        </a:xfrm>
        <a:prstGeom prst="rect">
          <a:avLst/>
        </a:prstGeom>
      </xdr:spPr>
    </xdr:pic>
    <xdr:clientData/>
  </xdr:oneCellAnchor>
  <xdr:twoCellAnchor editAs="oneCell">
    <xdr:from>
      <xdr:col>17</xdr:col>
      <xdr:colOff>127326</xdr:colOff>
      <xdr:row>16</xdr:row>
      <xdr:rowOff>270352</xdr:rowOff>
    </xdr:from>
    <xdr:to>
      <xdr:col>19</xdr:col>
      <xdr:colOff>165953</xdr:colOff>
      <xdr:row>21</xdr:row>
      <xdr:rowOff>55739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5B5B3A1-88F2-4DEF-BC0F-1D8E3F61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79873">
          <a:off x="16213994" y="5130220"/>
          <a:ext cx="2443159" cy="1478723"/>
        </a:xfrm>
        <a:prstGeom prst="rect">
          <a:avLst/>
        </a:prstGeom>
      </xdr:spPr>
    </xdr:pic>
    <xdr:clientData/>
  </xdr:twoCellAnchor>
  <xdr:twoCellAnchor editAs="oneCell">
    <xdr:from>
      <xdr:col>13</xdr:col>
      <xdr:colOff>684349</xdr:colOff>
      <xdr:row>16</xdr:row>
      <xdr:rowOff>314919</xdr:rowOff>
    </xdr:from>
    <xdr:to>
      <xdr:col>14</xdr:col>
      <xdr:colOff>1020513</xdr:colOff>
      <xdr:row>21</xdr:row>
      <xdr:rowOff>213014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7929707B-7179-453E-A38B-CAA84DA54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25592">
          <a:off x="12876349" y="5174787"/>
          <a:ext cx="1606164" cy="1591431"/>
        </a:xfrm>
        <a:prstGeom prst="rect">
          <a:avLst/>
        </a:prstGeom>
      </xdr:spPr>
    </xdr:pic>
    <xdr:clientData/>
  </xdr:twoCellAnchor>
  <xdr:oneCellAnchor>
    <xdr:from>
      <xdr:col>5</xdr:col>
      <xdr:colOff>727590</xdr:colOff>
      <xdr:row>16</xdr:row>
      <xdr:rowOff>225111</xdr:rowOff>
    </xdr:from>
    <xdr:ext cx="1329366" cy="1559207"/>
    <xdr:pic>
      <xdr:nvPicPr>
        <xdr:cNvPr id="19" name="図 18">
          <a:extLst>
            <a:ext uri="{FF2B5EF4-FFF2-40B4-BE49-F238E27FC236}">
              <a16:creationId xmlns:a16="http://schemas.microsoft.com/office/drawing/2014/main" id="{3BC51BC9-778F-40AB-9CCA-59B2BEEFF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22708">
          <a:off x="5130258" y="5084979"/>
          <a:ext cx="1329366" cy="1559207"/>
        </a:xfrm>
        <a:prstGeom prst="rect">
          <a:avLst/>
        </a:prstGeom>
      </xdr:spPr>
    </xdr:pic>
    <xdr:clientData/>
  </xdr:oneCellAnchor>
  <xdr:oneCellAnchor>
    <xdr:from>
      <xdr:col>1</xdr:col>
      <xdr:colOff>339879</xdr:colOff>
      <xdr:row>16</xdr:row>
      <xdr:rowOff>311895</xdr:rowOff>
    </xdr:from>
    <xdr:ext cx="1853201" cy="1474344"/>
    <xdr:pic>
      <xdr:nvPicPr>
        <xdr:cNvPr id="20" name="図 19">
          <a:extLst>
            <a:ext uri="{FF2B5EF4-FFF2-40B4-BE49-F238E27FC236}">
              <a16:creationId xmlns:a16="http://schemas.microsoft.com/office/drawing/2014/main" id="{9ECB7E1B-25A7-441C-A547-D1FD8FE68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879" y="5171763"/>
          <a:ext cx="1853201" cy="1474344"/>
        </a:xfrm>
        <a:prstGeom prst="rect">
          <a:avLst/>
        </a:prstGeom>
      </xdr:spPr>
    </xdr:pic>
    <xdr:clientData/>
  </xdr:oneCellAnchor>
  <xdr:oneCellAnchor>
    <xdr:from>
      <xdr:col>21</xdr:col>
      <xdr:colOff>745124</xdr:colOff>
      <xdr:row>5</xdr:row>
      <xdr:rowOff>277497</xdr:rowOff>
    </xdr:from>
    <xdr:ext cx="1546566" cy="1536110"/>
    <xdr:pic>
      <xdr:nvPicPr>
        <xdr:cNvPr id="21" name="図 20">
          <a:extLst>
            <a:ext uri="{FF2B5EF4-FFF2-40B4-BE49-F238E27FC236}">
              <a16:creationId xmlns:a16="http://schemas.microsoft.com/office/drawing/2014/main" id="{51452444-0B0C-452E-BCF3-3966369A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6456" y="1378165"/>
          <a:ext cx="1546566" cy="1536110"/>
        </a:xfrm>
        <a:prstGeom prst="rect">
          <a:avLst/>
        </a:prstGeom>
      </xdr:spPr>
    </xdr:pic>
    <xdr:clientData/>
  </xdr:oneCellAnchor>
  <xdr:twoCellAnchor editAs="oneCell">
    <xdr:from>
      <xdr:col>9</xdr:col>
      <xdr:colOff>587312</xdr:colOff>
      <xdr:row>5</xdr:row>
      <xdr:rowOff>306623</xdr:rowOff>
    </xdr:from>
    <xdr:to>
      <xdr:col>10</xdr:col>
      <xdr:colOff>757839</xdr:colOff>
      <xdr:row>10</xdr:row>
      <xdr:rowOff>12079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7E2328D6-C1E4-4246-8F8A-5B87385C6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644" y="1407291"/>
          <a:ext cx="1440527" cy="1398792"/>
        </a:xfrm>
        <a:prstGeom prst="rect">
          <a:avLst/>
        </a:prstGeom>
      </xdr:spPr>
    </xdr:pic>
    <xdr:clientData/>
  </xdr:twoCellAnchor>
  <xdr:twoCellAnchor editAs="oneCell">
    <xdr:from>
      <xdr:col>13</xdr:col>
      <xdr:colOff>551327</xdr:colOff>
      <xdr:row>5</xdr:row>
      <xdr:rowOff>140444</xdr:rowOff>
    </xdr:from>
    <xdr:to>
      <xdr:col>14</xdr:col>
      <xdr:colOff>984637</xdr:colOff>
      <xdr:row>10</xdr:row>
      <xdr:rowOff>106607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6BED580-B7BA-4AA0-AEA6-1888DD88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327" y="1241112"/>
          <a:ext cx="1703310" cy="1659499"/>
        </a:xfrm>
        <a:prstGeom prst="rect">
          <a:avLst/>
        </a:prstGeom>
      </xdr:spPr>
    </xdr:pic>
    <xdr:clientData/>
  </xdr:twoCellAnchor>
  <xdr:twoCellAnchor editAs="oneCell">
    <xdr:from>
      <xdr:col>17</xdr:col>
      <xdr:colOff>360144</xdr:colOff>
      <xdr:row>5</xdr:row>
      <xdr:rowOff>335512</xdr:rowOff>
    </xdr:from>
    <xdr:to>
      <xdr:col>19</xdr:col>
      <xdr:colOff>146053</xdr:colOff>
      <xdr:row>9</xdr:row>
      <xdr:rowOff>266324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B6469959-7295-4F16-BC3B-E14FFB19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6812" y="1436180"/>
          <a:ext cx="2190441" cy="1285480"/>
        </a:xfrm>
        <a:prstGeom prst="rect">
          <a:avLst/>
        </a:prstGeom>
      </xdr:spPr>
    </xdr:pic>
    <xdr:clientData/>
  </xdr:twoCellAnchor>
  <xdr:oneCellAnchor>
    <xdr:from>
      <xdr:col>5</xdr:col>
      <xdr:colOff>642646</xdr:colOff>
      <xdr:row>5</xdr:row>
      <xdr:rowOff>204789</xdr:rowOff>
    </xdr:from>
    <xdr:ext cx="1539989" cy="1567997"/>
    <xdr:pic>
      <xdr:nvPicPr>
        <xdr:cNvPr id="25" name="図 24">
          <a:extLst>
            <a:ext uri="{FF2B5EF4-FFF2-40B4-BE49-F238E27FC236}">
              <a16:creationId xmlns:a16="http://schemas.microsoft.com/office/drawing/2014/main" id="{BD38752B-D265-453A-A801-14CEF36E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314" y="1305457"/>
          <a:ext cx="1539989" cy="1567997"/>
        </a:xfrm>
        <a:prstGeom prst="rect">
          <a:avLst/>
        </a:prstGeom>
      </xdr:spPr>
    </xdr:pic>
    <xdr:clientData/>
  </xdr:oneCellAnchor>
  <xdr:oneCellAnchor>
    <xdr:from>
      <xdr:col>1</xdr:col>
      <xdr:colOff>710658</xdr:colOff>
      <xdr:row>5</xdr:row>
      <xdr:rowOff>194026</xdr:rowOff>
    </xdr:from>
    <xdr:ext cx="1540176" cy="1626930"/>
    <xdr:pic>
      <xdr:nvPicPr>
        <xdr:cNvPr id="26" name="図 25">
          <a:extLst>
            <a:ext uri="{FF2B5EF4-FFF2-40B4-BE49-F238E27FC236}">
              <a16:creationId xmlns:a16="http://schemas.microsoft.com/office/drawing/2014/main" id="{00AAA1A7-F5BD-46DB-8015-5D464A98F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02053">
          <a:off x="1218658" y="1294694"/>
          <a:ext cx="1540176" cy="1626930"/>
        </a:xfrm>
        <a:prstGeom prst="rect">
          <a:avLst/>
        </a:prstGeom>
      </xdr:spPr>
    </xdr:pic>
    <xdr:clientData/>
  </xdr:oneCellAnchor>
  <xdr:twoCellAnchor>
    <xdr:from>
      <xdr:col>1</xdr:col>
      <xdr:colOff>253999</xdr:colOff>
      <xdr:row>49</xdr:row>
      <xdr:rowOff>171056</xdr:rowOff>
    </xdr:from>
    <xdr:to>
      <xdr:col>3</xdr:col>
      <xdr:colOff>183669</xdr:colOff>
      <xdr:row>54</xdr:row>
      <xdr:rowOff>295923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5832FCA0-292E-4D38-A700-EBD5C38E50AB}"/>
            </a:ext>
          </a:extLst>
        </xdr:cNvPr>
        <xdr:cNvGrpSpPr/>
      </xdr:nvGrpSpPr>
      <xdr:grpSpPr>
        <a:xfrm>
          <a:off x="768349" y="17439881"/>
          <a:ext cx="2349020" cy="1839367"/>
          <a:chOff x="9994900" y="19532600"/>
          <a:chExt cx="6991350" cy="5873750"/>
        </a:xfrm>
      </xdr:grpSpPr>
      <xdr:pic>
        <xdr:nvPicPr>
          <xdr:cNvPr id="28" name="図 3">
            <a:extLst>
              <a:ext uri="{FF2B5EF4-FFF2-40B4-BE49-F238E27FC236}">
                <a16:creationId xmlns:a16="http://schemas.microsoft.com/office/drawing/2014/main" id="{3A7802AB-1F0D-48C9-B2A2-F32A6E37A4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94900" y="19532600"/>
            <a:ext cx="6108700" cy="4895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図 5">
            <a:extLst>
              <a:ext uri="{FF2B5EF4-FFF2-40B4-BE49-F238E27FC236}">
                <a16:creationId xmlns:a16="http://schemas.microsoft.com/office/drawing/2014/main" id="{532EB61A-B08D-4196-BA50-148419A465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60300" y="21088350"/>
            <a:ext cx="4425950" cy="4318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</xdr:col>
      <xdr:colOff>206086</xdr:colOff>
      <xdr:row>49</xdr:row>
      <xdr:rowOff>267852</xdr:rowOff>
    </xdr:from>
    <xdr:to>
      <xdr:col>7</xdr:col>
      <xdr:colOff>138832</xdr:colOff>
      <xdr:row>55</xdr:row>
      <xdr:rowOff>54051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E3F19EE9-21BD-43B1-A4EA-88194BE1B950}"/>
            </a:ext>
          </a:extLst>
        </xdr:cNvPr>
        <xdr:cNvGrpSpPr/>
      </xdr:nvGrpSpPr>
      <xdr:grpSpPr>
        <a:xfrm>
          <a:off x="4644736" y="17536677"/>
          <a:ext cx="2352096" cy="1843599"/>
          <a:chOff x="9994900" y="19532600"/>
          <a:chExt cx="6991350" cy="5873750"/>
        </a:xfrm>
      </xdr:grpSpPr>
      <xdr:pic>
        <xdr:nvPicPr>
          <xdr:cNvPr id="31" name="図 3">
            <a:extLst>
              <a:ext uri="{FF2B5EF4-FFF2-40B4-BE49-F238E27FC236}">
                <a16:creationId xmlns:a16="http://schemas.microsoft.com/office/drawing/2014/main" id="{313F3832-337B-41EA-87E4-9D327D5211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94900" y="19532600"/>
            <a:ext cx="6108700" cy="4895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図 5">
            <a:extLst>
              <a:ext uri="{FF2B5EF4-FFF2-40B4-BE49-F238E27FC236}">
                <a16:creationId xmlns:a16="http://schemas.microsoft.com/office/drawing/2014/main" id="{F5337385-DE1E-471D-82A0-3F9FAC8BDC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60300" y="21088350"/>
            <a:ext cx="4425950" cy="4318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9</xdr:col>
      <xdr:colOff>286024</xdr:colOff>
      <xdr:row>49</xdr:row>
      <xdr:rowOff>197151</xdr:rowOff>
    </xdr:from>
    <xdr:to>
      <xdr:col>11</xdr:col>
      <xdr:colOff>219321</xdr:colOff>
      <xdr:row>54</xdr:row>
      <xdr:rowOff>328064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E28990AC-789C-4B74-BC4E-30DD6F2BAF4F}"/>
            </a:ext>
          </a:extLst>
        </xdr:cNvPr>
        <xdr:cNvGrpSpPr/>
      </xdr:nvGrpSpPr>
      <xdr:grpSpPr>
        <a:xfrm>
          <a:off x="8648974" y="17465976"/>
          <a:ext cx="2352647" cy="1845413"/>
          <a:chOff x="9994900" y="19532600"/>
          <a:chExt cx="6991350" cy="5873750"/>
        </a:xfrm>
      </xdr:grpSpPr>
      <xdr:pic>
        <xdr:nvPicPr>
          <xdr:cNvPr id="34" name="図 3">
            <a:extLst>
              <a:ext uri="{FF2B5EF4-FFF2-40B4-BE49-F238E27FC236}">
                <a16:creationId xmlns:a16="http://schemas.microsoft.com/office/drawing/2014/main" id="{B5FD8BF6-8F0A-4A40-BA9A-B77BAA914E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94900" y="19532600"/>
            <a:ext cx="6108700" cy="4895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図 5">
            <a:extLst>
              <a:ext uri="{FF2B5EF4-FFF2-40B4-BE49-F238E27FC236}">
                <a16:creationId xmlns:a16="http://schemas.microsoft.com/office/drawing/2014/main" id="{3E6071A0-0589-4279-AB39-DE2DA72A94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60300" y="21088350"/>
            <a:ext cx="4425950" cy="4318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328083</xdr:colOff>
      <xdr:row>4</xdr:row>
      <xdr:rowOff>179915</xdr:rowOff>
    </xdr:from>
    <xdr:to>
      <xdr:col>1</xdr:col>
      <xdr:colOff>1890774</xdr:colOff>
      <xdr:row>5</xdr:row>
      <xdr:rowOff>1830827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725B8BE-BAED-4FB3-AC01-330540153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1" y="1026583"/>
          <a:ext cx="1562691" cy="2074244"/>
        </a:xfrm>
        <a:prstGeom prst="rect">
          <a:avLst/>
        </a:prstGeom>
      </xdr:spPr>
    </xdr:pic>
    <xdr:clientData/>
  </xdr:twoCellAnchor>
  <xdr:twoCellAnchor editAs="oneCell">
    <xdr:from>
      <xdr:col>0</xdr:col>
      <xdr:colOff>402167</xdr:colOff>
      <xdr:row>4</xdr:row>
      <xdr:rowOff>289359</xdr:rowOff>
    </xdr:from>
    <xdr:to>
      <xdr:col>0</xdr:col>
      <xdr:colOff>1897537</xdr:colOff>
      <xdr:row>5</xdr:row>
      <xdr:rowOff>1850913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70B8936-6DA6-4DAB-95D8-29F9CB00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7" y="1136027"/>
          <a:ext cx="1495370" cy="1984886"/>
        </a:xfrm>
        <a:prstGeom prst="rect">
          <a:avLst/>
        </a:prstGeom>
      </xdr:spPr>
    </xdr:pic>
    <xdr:clientData/>
  </xdr:twoCellAnchor>
  <xdr:twoCellAnchor editAs="oneCell">
    <xdr:from>
      <xdr:col>2</xdr:col>
      <xdr:colOff>32036</xdr:colOff>
      <xdr:row>4</xdr:row>
      <xdr:rowOff>222248</xdr:rowOff>
    </xdr:from>
    <xdr:to>
      <xdr:col>2</xdr:col>
      <xdr:colOff>2262594</xdr:colOff>
      <xdr:row>5</xdr:row>
      <xdr:rowOff>1770171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D4B1982-5B7B-4197-83F5-4D323998F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869" y="1068916"/>
          <a:ext cx="2230558" cy="1971255"/>
        </a:xfrm>
        <a:prstGeom prst="rect">
          <a:avLst/>
        </a:prstGeom>
      </xdr:spPr>
    </xdr:pic>
    <xdr:clientData/>
  </xdr:twoCellAnchor>
  <xdr:twoCellAnchor editAs="oneCell">
    <xdr:from>
      <xdr:col>1</xdr:col>
      <xdr:colOff>289983</xdr:colOff>
      <xdr:row>8</xdr:row>
      <xdr:rowOff>162983</xdr:rowOff>
    </xdr:from>
    <xdr:to>
      <xdr:col>1</xdr:col>
      <xdr:colOff>1852674</xdr:colOff>
      <xdr:row>9</xdr:row>
      <xdr:rowOff>1813894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5FDF2F3-5C85-4FA5-BEE2-0C8BB1F5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401" y="4226983"/>
          <a:ext cx="1562691" cy="2074244"/>
        </a:xfrm>
        <a:prstGeom prst="rect">
          <a:avLst/>
        </a:prstGeom>
      </xdr:spPr>
    </xdr:pic>
    <xdr:clientData/>
  </xdr:twoCellAnchor>
  <xdr:twoCellAnchor editAs="oneCell">
    <xdr:from>
      <xdr:col>0</xdr:col>
      <xdr:colOff>364067</xdr:colOff>
      <xdr:row>8</xdr:row>
      <xdr:rowOff>272427</xdr:rowOff>
    </xdr:from>
    <xdr:to>
      <xdr:col>0</xdr:col>
      <xdr:colOff>1859437</xdr:colOff>
      <xdr:row>9</xdr:row>
      <xdr:rowOff>1833980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90DA34C-7AB9-400E-97B8-2060D24F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7" y="4336427"/>
          <a:ext cx="1495370" cy="1984886"/>
        </a:xfrm>
        <a:prstGeom prst="rect">
          <a:avLst/>
        </a:prstGeom>
      </xdr:spPr>
    </xdr:pic>
    <xdr:clientData/>
  </xdr:twoCellAnchor>
  <xdr:twoCellAnchor editAs="oneCell">
    <xdr:from>
      <xdr:col>1</xdr:col>
      <xdr:colOff>2269351</xdr:colOff>
      <xdr:row>8</xdr:row>
      <xdr:rowOff>205316</xdr:rowOff>
    </xdr:from>
    <xdr:to>
      <xdr:col>2</xdr:col>
      <xdr:colOff>2224494</xdr:colOff>
      <xdr:row>9</xdr:row>
      <xdr:rowOff>1753238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FF7689F-1079-42AE-B886-81F74D9D0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4769" y="4269316"/>
          <a:ext cx="2230558" cy="1971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12</xdr:row>
      <xdr:rowOff>156634</xdr:rowOff>
    </xdr:from>
    <xdr:to>
      <xdr:col>1</xdr:col>
      <xdr:colOff>1867491</xdr:colOff>
      <xdr:row>13</xdr:row>
      <xdr:rowOff>1807543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6EE0F73-52DE-4C54-8F12-6E4F6FEA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218" y="7437967"/>
          <a:ext cx="1562691" cy="2074244"/>
        </a:xfrm>
        <a:prstGeom prst="rect">
          <a:avLst/>
        </a:prstGeom>
      </xdr:spPr>
    </xdr:pic>
    <xdr:clientData/>
  </xdr:twoCellAnchor>
  <xdr:twoCellAnchor editAs="oneCell">
    <xdr:from>
      <xdr:col>0</xdr:col>
      <xdr:colOff>378884</xdr:colOff>
      <xdr:row>12</xdr:row>
      <xdr:rowOff>266078</xdr:rowOff>
    </xdr:from>
    <xdr:to>
      <xdr:col>0</xdr:col>
      <xdr:colOff>1874254</xdr:colOff>
      <xdr:row>13</xdr:row>
      <xdr:rowOff>1827629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FB0A0FD-AE04-4EF1-B43E-101F60270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884" y="7547411"/>
          <a:ext cx="1495370" cy="1984886"/>
        </a:xfrm>
        <a:prstGeom prst="rect">
          <a:avLst/>
        </a:prstGeom>
      </xdr:spPr>
    </xdr:pic>
    <xdr:clientData/>
  </xdr:twoCellAnchor>
  <xdr:twoCellAnchor editAs="oneCell">
    <xdr:from>
      <xdr:col>2</xdr:col>
      <xdr:colOff>8753</xdr:colOff>
      <xdr:row>12</xdr:row>
      <xdr:rowOff>198967</xdr:rowOff>
    </xdr:from>
    <xdr:to>
      <xdr:col>2</xdr:col>
      <xdr:colOff>2239311</xdr:colOff>
      <xdr:row>13</xdr:row>
      <xdr:rowOff>1746887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59F8C21-0B2B-432E-8761-486EE074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586" y="7480300"/>
          <a:ext cx="2230558" cy="1971255"/>
        </a:xfrm>
        <a:prstGeom prst="rect">
          <a:avLst/>
        </a:prstGeom>
      </xdr:spPr>
    </xdr:pic>
    <xdr:clientData/>
  </xdr:twoCellAnchor>
  <xdr:twoCellAnchor editAs="oneCell">
    <xdr:from>
      <xdr:col>3</xdr:col>
      <xdr:colOff>537634</xdr:colOff>
      <xdr:row>5</xdr:row>
      <xdr:rowOff>103717</xdr:rowOff>
    </xdr:from>
    <xdr:to>
      <xdr:col>3</xdr:col>
      <xdr:colOff>2003058</xdr:colOff>
      <xdr:row>5</xdr:row>
      <xdr:rowOff>1869289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ED7E445-0100-4C64-BA76-B587FC6A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3884" y="1373717"/>
          <a:ext cx="1465424" cy="1765572"/>
        </a:xfrm>
        <a:prstGeom prst="rect">
          <a:avLst/>
        </a:prstGeom>
      </xdr:spPr>
    </xdr:pic>
    <xdr:clientData/>
  </xdr:twoCellAnchor>
  <xdr:twoCellAnchor editAs="oneCell">
    <xdr:from>
      <xdr:col>4</xdr:col>
      <xdr:colOff>668208</xdr:colOff>
      <xdr:row>5</xdr:row>
      <xdr:rowOff>149791</xdr:rowOff>
    </xdr:from>
    <xdr:to>
      <xdr:col>4</xdr:col>
      <xdr:colOff>1715269</xdr:colOff>
      <xdr:row>5</xdr:row>
      <xdr:rowOff>1887651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7BE541F-F616-4522-B4E1-6A783AC9A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9876" y="1419791"/>
          <a:ext cx="1047061" cy="1737860"/>
        </a:xfrm>
        <a:prstGeom prst="rect">
          <a:avLst/>
        </a:prstGeom>
      </xdr:spPr>
    </xdr:pic>
    <xdr:clientData/>
  </xdr:twoCellAnchor>
  <xdr:twoCellAnchor editAs="oneCell">
    <xdr:from>
      <xdr:col>5</xdr:col>
      <xdr:colOff>711992</xdr:colOff>
      <xdr:row>5</xdr:row>
      <xdr:rowOff>337417</xdr:rowOff>
    </xdr:from>
    <xdr:to>
      <xdr:col>5</xdr:col>
      <xdr:colOff>1798480</xdr:colOff>
      <xdr:row>5</xdr:row>
      <xdr:rowOff>1757381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652DB7E-74F4-48DA-B80C-DB82D623F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9075" y="1607417"/>
          <a:ext cx="1086488" cy="1419964"/>
        </a:xfrm>
        <a:prstGeom prst="rect">
          <a:avLst/>
        </a:prstGeom>
      </xdr:spPr>
    </xdr:pic>
    <xdr:clientData/>
  </xdr:twoCellAnchor>
  <xdr:twoCellAnchor editAs="oneCell">
    <xdr:from>
      <xdr:col>5</xdr:col>
      <xdr:colOff>447949</xdr:colOff>
      <xdr:row>5</xdr:row>
      <xdr:rowOff>735016</xdr:rowOff>
    </xdr:from>
    <xdr:to>
      <xdr:col>5</xdr:col>
      <xdr:colOff>1026039</xdr:colOff>
      <xdr:row>5</xdr:row>
      <xdr:rowOff>1357694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6B1C4A3-5F2B-4C32-9966-41C80A26C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0" r="40287" b="48570"/>
        <a:stretch/>
      </xdr:blipFill>
      <xdr:spPr>
        <a:xfrm>
          <a:off x="11825032" y="2005016"/>
          <a:ext cx="578090" cy="622678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9</xdr:row>
      <xdr:rowOff>55034</xdr:rowOff>
    </xdr:from>
    <xdr:to>
      <xdr:col>3</xdr:col>
      <xdr:colOff>1922625</xdr:colOff>
      <xdr:row>9</xdr:row>
      <xdr:rowOff>1820606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CFD5487-F092-4560-A385-35562F01A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451" y="4542367"/>
          <a:ext cx="1465424" cy="1765572"/>
        </a:xfrm>
        <a:prstGeom prst="rect">
          <a:avLst/>
        </a:prstGeom>
      </xdr:spPr>
    </xdr:pic>
    <xdr:clientData/>
  </xdr:twoCellAnchor>
  <xdr:twoCellAnchor editAs="oneCell">
    <xdr:from>
      <xdr:col>4</xdr:col>
      <xdr:colOff>587775</xdr:colOff>
      <xdr:row>9</xdr:row>
      <xdr:rowOff>101108</xdr:rowOff>
    </xdr:from>
    <xdr:to>
      <xdr:col>4</xdr:col>
      <xdr:colOff>1634836</xdr:colOff>
      <xdr:row>9</xdr:row>
      <xdr:rowOff>1838968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C095C5D-43AA-4331-A1F3-5A49E0F1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9443" y="4588441"/>
          <a:ext cx="1047061" cy="1737860"/>
        </a:xfrm>
        <a:prstGeom prst="rect">
          <a:avLst/>
        </a:prstGeom>
      </xdr:spPr>
    </xdr:pic>
    <xdr:clientData/>
  </xdr:twoCellAnchor>
  <xdr:twoCellAnchor editAs="oneCell">
    <xdr:from>
      <xdr:col>5</xdr:col>
      <xdr:colOff>631559</xdr:colOff>
      <xdr:row>9</xdr:row>
      <xdr:rowOff>288734</xdr:rowOff>
    </xdr:from>
    <xdr:to>
      <xdr:col>5</xdr:col>
      <xdr:colOff>1718047</xdr:colOff>
      <xdr:row>9</xdr:row>
      <xdr:rowOff>1708698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12EEF02-F507-4D81-8A24-06D71EC8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8642" y="4776067"/>
          <a:ext cx="1086488" cy="1419964"/>
        </a:xfrm>
        <a:prstGeom prst="rect">
          <a:avLst/>
        </a:prstGeom>
      </xdr:spPr>
    </xdr:pic>
    <xdr:clientData/>
  </xdr:twoCellAnchor>
  <xdr:twoCellAnchor editAs="oneCell">
    <xdr:from>
      <xdr:col>5</xdr:col>
      <xdr:colOff>367516</xdr:colOff>
      <xdr:row>9</xdr:row>
      <xdr:rowOff>686333</xdr:rowOff>
    </xdr:from>
    <xdr:to>
      <xdr:col>5</xdr:col>
      <xdr:colOff>945606</xdr:colOff>
      <xdr:row>9</xdr:row>
      <xdr:rowOff>1309011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85FD54FA-939B-43E7-8750-E689727BA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0" r="40287" b="48570"/>
        <a:stretch/>
      </xdr:blipFill>
      <xdr:spPr>
        <a:xfrm>
          <a:off x="11744599" y="5173666"/>
          <a:ext cx="578090" cy="622678"/>
        </a:xfrm>
        <a:prstGeom prst="rect">
          <a:avLst/>
        </a:prstGeom>
      </xdr:spPr>
    </xdr:pic>
    <xdr:clientData/>
  </xdr:twoCellAnchor>
  <xdr:twoCellAnchor editAs="oneCell">
    <xdr:from>
      <xdr:col>3</xdr:col>
      <xdr:colOff>429685</xdr:colOff>
      <xdr:row>12</xdr:row>
      <xdr:rowOff>419100</xdr:rowOff>
    </xdr:from>
    <xdr:to>
      <xdr:col>3</xdr:col>
      <xdr:colOff>1895109</xdr:colOff>
      <xdr:row>13</xdr:row>
      <xdr:rowOff>1761337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D21FF21-E567-4533-9B50-2D1B8EDE6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5935" y="7700433"/>
          <a:ext cx="1465424" cy="1765572"/>
        </a:xfrm>
        <a:prstGeom prst="rect">
          <a:avLst/>
        </a:prstGeom>
      </xdr:spPr>
    </xdr:pic>
    <xdr:clientData/>
  </xdr:twoCellAnchor>
  <xdr:twoCellAnchor editAs="oneCell">
    <xdr:from>
      <xdr:col>4</xdr:col>
      <xdr:colOff>560259</xdr:colOff>
      <xdr:row>13</xdr:row>
      <xdr:rowOff>41839</xdr:rowOff>
    </xdr:from>
    <xdr:to>
      <xdr:col>4</xdr:col>
      <xdr:colOff>1607320</xdr:colOff>
      <xdr:row>13</xdr:row>
      <xdr:rowOff>1779699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D0B23D7-BB22-400B-95A8-949379230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1927" y="7746507"/>
          <a:ext cx="1047061" cy="1737860"/>
        </a:xfrm>
        <a:prstGeom prst="rect">
          <a:avLst/>
        </a:prstGeom>
      </xdr:spPr>
    </xdr:pic>
    <xdr:clientData/>
  </xdr:twoCellAnchor>
  <xdr:twoCellAnchor editAs="oneCell">
    <xdr:from>
      <xdr:col>5</xdr:col>
      <xdr:colOff>604043</xdr:colOff>
      <xdr:row>13</xdr:row>
      <xdr:rowOff>229465</xdr:rowOff>
    </xdr:from>
    <xdr:to>
      <xdr:col>5</xdr:col>
      <xdr:colOff>1690531</xdr:colOff>
      <xdr:row>13</xdr:row>
      <xdr:rowOff>1649429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B7AF984-20E9-4C07-8125-E155788F5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1126" y="7934133"/>
          <a:ext cx="1086488" cy="1419964"/>
        </a:xfrm>
        <a:prstGeom prst="rect">
          <a:avLst/>
        </a:prstGeom>
      </xdr:spPr>
    </xdr:pic>
    <xdr:clientData/>
  </xdr:twoCellAnchor>
  <xdr:twoCellAnchor editAs="oneCell">
    <xdr:from>
      <xdr:col>5</xdr:col>
      <xdr:colOff>340000</xdr:colOff>
      <xdr:row>13</xdr:row>
      <xdr:rowOff>627064</xdr:rowOff>
    </xdr:from>
    <xdr:to>
      <xdr:col>5</xdr:col>
      <xdr:colOff>918090</xdr:colOff>
      <xdr:row>13</xdr:row>
      <xdr:rowOff>1249742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A6B5E5F-9F52-4889-B913-84C0B87AC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0" r="40287" b="48570"/>
        <a:stretch/>
      </xdr:blipFill>
      <xdr:spPr>
        <a:xfrm>
          <a:off x="11717083" y="8331732"/>
          <a:ext cx="578090" cy="6226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34732</xdr:colOff>
      <xdr:row>2</xdr:row>
      <xdr:rowOff>63404</xdr:rowOff>
    </xdr:from>
    <xdr:to>
      <xdr:col>28</xdr:col>
      <xdr:colOff>781340</xdr:colOff>
      <xdr:row>7</xdr:row>
      <xdr:rowOff>164426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501650" y="529072"/>
          <a:ext cx="12568190" cy="1265187"/>
        </a:xfrm>
        <a:prstGeom prst="rect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6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組み合わせ例</a:t>
          </a:r>
          <a:endParaRPr kumimoji="1" lang="en-US" altLang="ja-JP" sz="36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46182</xdr:colOff>
      <xdr:row>12</xdr:row>
      <xdr:rowOff>53880</xdr:rowOff>
    </xdr:from>
    <xdr:to>
      <xdr:col>29</xdr:col>
      <xdr:colOff>792787</xdr:colOff>
      <xdr:row>26</xdr:row>
      <xdr:rowOff>230909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D19948BB-AA97-4FB1-ADFC-71A5124D1EB6}"/>
            </a:ext>
          </a:extLst>
        </xdr:cNvPr>
        <xdr:cNvSpPr/>
      </xdr:nvSpPr>
      <xdr:spPr>
        <a:xfrm>
          <a:off x="769697" y="3378971"/>
          <a:ext cx="13862241" cy="4056302"/>
        </a:xfrm>
        <a:prstGeom prst="rect">
          <a:avLst/>
        </a:prstGeom>
        <a:solidFill>
          <a:srgbClr val="FF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kumimoji="1" lang="en-US" altLang="ja-JP" sz="36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7"/>
  <sheetViews>
    <sheetView zoomScale="85" zoomScaleNormal="85" workbookViewId="0">
      <selection activeCell="D1" sqref="D1"/>
    </sheetView>
  </sheetViews>
  <sheetFormatPr defaultColWidth="8.875" defaultRowHeight="15.95"/>
  <cols>
    <col min="1" max="1" width="26.375" style="17" customWidth="1"/>
    <col min="2" max="2" width="18.5" style="17" customWidth="1"/>
    <col min="3" max="3" width="43" style="17" customWidth="1"/>
    <col min="4" max="16384" width="8.875" style="17"/>
  </cols>
  <sheetData>
    <row r="1" spans="1:3" ht="27" customHeight="1">
      <c r="A1" s="17" t="s">
        <v>0</v>
      </c>
    </row>
    <row r="2" spans="1:3" ht="27" customHeight="1">
      <c r="A2" s="212" t="s">
        <v>1</v>
      </c>
      <c r="B2" s="212" t="s">
        <v>2</v>
      </c>
      <c r="C2" s="212"/>
    </row>
    <row r="3" spans="1:3" ht="27" customHeight="1">
      <c r="A3" s="17" t="s">
        <v>3</v>
      </c>
      <c r="B3" s="17" t="s">
        <v>4</v>
      </c>
      <c r="C3" s="17" t="s">
        <v>5</v>
      </c>
    </row>
    <row r="4" spans="1:3" ht="27" customHeight="1">
      <c r="A4" s="17" t="s">
        <v>6</v>
      </c>
      <c r="B4" s="17" t="s">
        <v>4</v>
      </c>
      <c r="C4" s="17" t="s">
        <v>5</v>
      </c>
    </row>
    <row r="5" spans="1:3" ht="27" customHeight="1">
      <c r="A5" s="17" t="s">
        <v>7</v>
      </c>
      <c r="B5" s="17" t="s">
        <v>4</v>
      </c>
      <c r="C5" s="17" t="s">
        <v>8</v>
      </c>
    </row>
    <row r="6" spans="1:3" ht="27" customHeight="1">
      <c r="A6" s="17" t="s">
        <v>9</v>
      </c>
    </row>
    <row r="7" spans="1:3" ht="27" customHeight="1">
      <c r="A7" s="17" t="s">
        <v>10</v>
      </c>
      <c r="B7" s="17" t="s">
        <v>11</v>
      </c>
    </row>
  </sheetData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H31"/>
  <sheetViews>
    <sheetView zoomScale="40" zoomScaleNormal="40" workbookViewId="0">
      <selection activeCell="O24" sqref="O24"/>
    </sheetView>
  </sheetViews>
  <sheetFormatPr defaultRowHeight="14.1"/>
  <cols>
    <col min="1" max="1" width="16.75" customWidth="1"/>
    <col min="2" max="6" width="14.375" customWidth="1"/>
    <col min="7" max="7" width="14.875" customWidth="1"/>
    <col min="8" max="8" width="33.125" customWidth="1"/>
  </cols>
  <sheetData>
    <row r="1" spans="1:8" ht="32.450000000000003" customHeight="1">
      <c r="A1" s="15" t="s">
        <v>12</v>
      </c>
    </row>
    <row r="2" spans="1:8" ht="29.45" customHeight="1" thickBot="1">
      <c r="A2" s="1"/>
      <c r="B2" s="14" t="s">
        <v>13</v>
      </c>
      <c r="C2" s="1"/>
      <c r="D2" s="1"/>
      <c r="E2" s="1"/>
    </row>
    <row r="3" spans="1:8" ht="30.95" customHeight="1" thickTop="1" thickBot="1">
      <c r="A3" s="3" t="s">
        <v>14</v>
      </c>
      <c r="B3" s="4"/>
      <c r="C3" s="4"/>
      <c r="D3" s="4"/>
      <c r="E3" s="4"/>
      <c r="F3" s="5" t="s">
        <v>15</v>
      </c>
      <c r="G3" s="5"/>
      <c r="H3" s="6"/>
    </row>
    <row r="4" spans="1:8" ht="30.95" customHeight="1" thickBot="1">
      <c r="A4" s="218" t="s">
        <v>16</v>
      </c>
      <c r="B4" s="219" t="str">
        <f>IF(B$3&lt;&gt;0,VLOOKUP(B$3,④栄養素表!$B$2:$M$27,3,FALSE),"")</f>
        <v/>
      </c>
      <c r="C4" s="219" t="str">
        <f>IF(C$3&lt;&gt;0,VLOOKUP(C$3,④栄養素表!$B$2:$M$27,3,FALSE),"")</f>
        <v/>
      </c>
      <c r="D4" s="219" t="str">
        <f>IF(D$3&lt;&gt;0,VLOOKUP(D$3,④栄養素表!$B$2:$M$27,3,FALSE),"")</f>
        <v/>
      </c>
      <c r="E4" s="219" t="str">
        <f>IF(E$3&lt;&gt;0,VLOOKUP(E$3,④栄養素表!$B$2:$M$27,3,FALSE),"")</f>
        <v/>
      </c>
      <c r="F4" s="217">
        <f>SUM(B4:E4)</f>
        <v>0</v>
      </c>
      <c r="G4" s="12" t="s">
        <v>17</v>
      </c>
      <c r="H4" s="7"/>
    </row>
    <row r="5" spans="1:8" ht="30.95" customHeight="1" thickBot="1">
      <c r="A5" s="218" t="s">
        <v>18</v>
      </c>
      <c r="B5" s="219" t="str">
        <f>IF(B$3&lt;&gt;0,VLOOKUP(B$3,④栄養素表!$B$2:$M$27,4,FALSE),"")</f>
        <v/>
      </c>
      <c r="C5" s="219" t="str">
        <f>IF(C$3&lt;&gt;0,VLOOKUP(C$3,④栄養素表!$B$2:$M$27,4,FALSE),"")</f>
        <v/>
      </c>
      <c r="D5" s="219" t="str">
        <f>IF(D$3&lt;&gt;0,VLOOKUP(D$3,④栄養素表!$B$2:$M$27,4,FALSE),"")</f>
        <v/>
      </c>
      <c r="E5" s="219" t="str">
        <f>IF(E$3&lt;&gt;0,VLOOKUP(E$3,④栄養素表!$B$2:$M$27,4,FALSE),"")</f>
        <v/>
      </c>
      <c r="F5" s="217">
        <f>SUM(B5:E5)</f>
        <v>0</v>
      </c>
      <c r="G5" s="12" t="s">
        <v>19</v>
      </c>
      <c r="H5" s="7"/>
    </row>
    <row r="6" spans="1:8" ht="30.95" customHeight="1">
      <c r="A6" s="218" t="s">
        <v>20</v>
      </c>
      <c r="B6" s="13" t="str">
        <f>IF(B$3&lt;&gt;0,VLOOKUP(B$3,④栄養素表!$B$2:$M$27,5,FALSE),"")</f>
        <v/>
      </c>
      <c r="C6" s="13" t="str">
        <f>IF(C$3&lt;&gt;0,VLOOKUP(C$3,④栄養素表!$B$2:$M$27,5,FALSE),"")</f>
        <v/>
      </c>
      <c r="D6" s="13" t="str">
        <f>IF(D$3&lt;&gt;0,VLOOKUP(D$3,④栄養素表!$B$2:$M$27,5,FALSE),"")</f>
        <v/>
      </c>
      <c r="E6" s="13" t="str">
        <f>IF(E$3&lt;&gt;0,VLOOKUP(E$3,④栄養素表!$B$2:$M$27,5,FALSE),"")</f>
        <v/>
      </c>
      <c r="F6" s="219" t="s">
        <v>15</v>
      </c>
      <c r="G6" s="219" t="s">
        <v>21</v>
      </c>
      <c r="H6" s="7" t="s">
        <v>22</v>
      </c>
    </row>
    <row r="7" spans="1:8" ht="30.95" customHeight="1">
      <c r="A7" s="227" t="s">
        <v>23</v>
      </c>
      <c r="B7" s="228" t="str">
        <f>IF(B$3&lt;&gt;0,VLOOKUP(B$3,④栄養素表!$B$2:$M$27,6,FALSE),"")</f>
        <v/>
      </c>
      <c r="C7" s="228" t="str">
        <f>IF(C$3&lt;&gt;0,VLOOKUP(C$3,④栄養素表!$B$2:$M$27,6,FALSE),"")</f>
        <v/>
      </c>
      <c r="D7" s="228" t="str">
        <f>IF(D$3&lt;&gt;0,VLOOKUP(D$3,④栄養素表!$B$2:$M$27,6,FALSE),"")</f>
        <v/>
      </c>
      <c r="E7" s="228" t="str">
        <f>IF(E$3&lt;&gt;0,VLOOKUP(E$3,④栄養素表!$B$2:$M$27,6,FALSE),"")</f>
        <v/>
      </c>
      <c r="F7" s="226">
        <f t="shared" ref="F7" si="0">SUM(B7:E7)</f>
        <v>0</v>
      </c>
      <c r="G7" s="2" t="s">
        <v>24</v>
      </c>
      <c r="H7" s="8" t="s">
        <v>25</v>
      </c>
    </row>
    <row r="8" spans="1:8" ht="30.95" customHeight="1">
      <c r="A8" s="227"/>
      <c r="B8" s="228"/>
      <c r="C8" s="228"/>
      <c r="D8" s="228"/>
      <c r="E8" s="228"/>
      <c r="F8" s="226"/>
      <c r="G8" s="2" t="s">
        <v>26</v>
      </c>
      <c r="H8" s="8" t="s">
        <v>27</v>
      </c>
    </row>
    <row r="9" spans="1:8" ht="51.95" customHeight="1">
      <c r="A9" s="218" t="s">
        <v>28</v>
      </c>
      <c r="B9" s="219" t="str">
        <f>IF(B$3&lt;&gt;0,VLOOKUP(B$3,④栄養素表!$B$2:$M$27,7,FALSE),"")</f>
        <v/>
      </c>
      <c r="C9" s="219" t="str">
        <f>IF(C$3&lt;&gt;0,VLOOKUP(C$3,④栄養素表!$B$2:$M$27,7,FALSE),"")</f>
        <v/>
      </c>
      <c r="D9" s="219" t="str">
        <f>IF(D$3&lt;&gt;0,VLOOKUP(D$3,④栄養素表!$B$2:$M$27,7,FALSE),"")</f>
        <v/>
      </c>
      <c r="E9" s="219" t="str">
        <f>IF(E$3&lt;&gt;0,VLOOKUP(E$3,④栄養素表!$B$2:$M$27,7,FALSE),"")</f>
        <v/>
      </c>
      <c r="F9" s="217">
        <f t="shared" ref="F9:F14" si="1">SUM(B9:E9)</f>
        <v>0</v>
      </c>
      <c r="G9" s="2" t="s">
        <v>29</v>
      </c>
      <c r="H9" s="8" t="s">
        <v>30</v>
      </c>
    </row>
    <row r="10" spans="1:8" ht="30.95" customHeight="1">
      <c r="A10" s="218" t="s">
        <v>31</v>
      </c>
      <c r="B10" s="219" t="str">
        <f>IF(B$3&lt;&gt;0,VLOOKUP(B$3,④栄養素表!$B$2:$M$27,8,FALSE),"")</f>
        <v/>
      </c>
      <c r="C10" s="219" t="str">
        <f>IF(C$3&lt;&gt;0,VLOOKUP(C$3,④栄養素表!$B$2:$M$27,8,FALSE),"")</f>
        <v/>
      </c>
      <c r="D10" s="219" t="str">
        <f>IF(D$3&lt;&gt;0,VLOOKUP(D$3,④栄養素表!$B$2:$M$27,8,FALSE),"")</f>
        <v/>
      </c>
      <c r="E10" s="219" t="str">
        <f>IF(E$3&lt;&gt;0,VLOOKUP(E$3,④栄養素表!$B$2:$M$27,8,FALSE),"")</f>
        <v/>
      </c>
      <c r="F10" s="217">
        <f t="shared" si="1"/>
        <v>0</v>
      </c>
      <c r="G10" s="2" t="s">
        <v>32</v>
      </c>
      <c r="H10" s="8" t="s">
        <v>33</v>
      </c>
    </row>
    <row r="11" spans="1:8" ht="30.95" customHeight="1">
      <c r="A11" s="218" t="s">
        <v>34</v>
      </c>
      <c r="B11" s="219" t="str">
        <f>IF(B$3&lt;&gt;0,VLOOKUP(B$3,④栄養素表!$B$2:$M$27,9,FALSE),"")</f>
        <v/>
      </c>
      <c r="C11" s="219" t="str">
        <f>IF(C$3&lt;&gt;0,VLOOKUP(C$3,④栄養素表!$B$2:$M$27,9,FALSE),"")</f>
        <v/>
      </c>
      <c r="D11" s="219" t="str">
        <f>IF(D$3&lt;&gt;0,VLOOKUP(D$3,④栄養素表!$B$2:$M$27,9,FALSE),"")</f>
        <v/>
      </c>
      <c r="E11" s="219" t="str">
        <f>IF(E$3&lt;&gt;0,VLOOKUP(E$3,④栄養素表!$B$2:$M$27,9,FALSE),"")</f>
        <v/>
      </c>
      <c r="F11" s="217">
        <f t="shared" si="1"/>
        <v>0</v>
      </c>
      <c r="G11" s="2" t="s">
        <v>32</v>
      </c>
      <c r="H11" s="8" t="s">
        <v>35</v>
      </c>
    </row>
    <row r="12" spans="1:8" ht="30.95" customHeight="1">
      <c r="A12" s="218" t="s">
        <v>36</v>
      </c>
      <c r="B12" s="219" t="str">
        <f>IF(B$3&lt;&gt;0,VLOOKUP(B$3,④栄養素表!$B$2:$M$27,10,FALSE),"")</f>
        <v/>
      </c>
      <c r="C12" s="219" t="str">
        <f>IF(C$3&lt;&gt;0,VLOOKUP(C$3,④栄養素表!$B$2:$M$27,10,FALSE),"")</f>
        <v/>
      </c>
      <c r="D12" s="219" t="str">
        <f>IF(D$3&lt;&gt;0,VLOOKUP(D$3,④栄養素表!$B$2:$M$27,10,FALSE),"")</f>
        <v/>
      </c>
      <c r="E12" s="219" t="str">
        <f>IF(E$3&lt;&gt;0,VLOOKUP(E$3,④栄養素表!$B$2:$M$27,10,FALSE),"")</f>
        <v/>
      </c>
      <c r="F12" s="217">
        <f t="shared" si="1"/>
        <v>0</v>
      </c>
      <c r="G12" s="2" t="s">
        <v>29</v>
      </c>
      <c r="H12" s="8" t="s">
        <v>37</v>
      </c>
    </row>
    <row r="13" spans="1:8" ht="30.95" customHeight="1">
      <c r="A13" s="218" t="s">
        <v>38</v>
      </c>
      <c r="B13" s="219" t="str">
        <f>IF(B$3&lt;&gt;0,VLOOKUP(B$3,④栄養素表!$B$2:$M$27,11,FALSE),"")</f>
        <v/>
      </c>
      <c r="C13" s="219" t="str">
        <f>IF(C$3&lt;&gt;0,VLOOKUP(C$3,④栄養素表!$B$2:$M$27,11,FALSE),"")</f>
        <v/>
      </c>
      <c r="D13" s="219" t="str">
        <f>IF(D$3&lt;&gt;0,VLOOKUP(D$3,④栄養素表!$B$2:$M$27,11,FALSE),"")</f>
        <v/>
      </c>
      <c r="E13" s="219" t="str">
        <f>IF(E$3&lt;&gt;0,VLOOKUP(E$3,④栄養素表!$B$2:$M$27,11,FALSE),"")</f>
        <v/>
      </c>
      <c r="F13" s="217">
        <f t="shared" si="1"/>
        <v>0</v>
      </c>
      <c r="G13" s="2" t="s">
        <v>29</v>
      </c>
      <c r="H13" s="8" t="s">
        <v>37</v>
      </c>
    </row>
    <row r="14" spans="1:8" ht="30.95" customHeight="1">
      <c r="A14" s="9" t="s">
        <v>39</v>
      </c>
      <c r="B14" s="42" t="str">
        <f>IF(B$3&lt;&gt;0,VLOOKUP(B$3,④栄養素表!$B$2:$M$27,12,FALSE),"")</f>
        <v/>
      </c>
      <c r="C14" s="42" t="str">
        <f>IF(C$3&lt;&gt;0,VLOOKUP(C$3,④栄養素表!$B$2:$M$27,12,FALSE),"")</f>
        <v/>
      </c>
      <c r="D14" s="42" t="str">
        <f>IF(D$3&lt;&gt;0,VLOOKUP(D$3,④栄養素表!$B$2:$M$27,12,FALSE),"")</f>
        <v/>
      </c>
      <c r="E14" s="42" t="str">
        <f>IF(E$3&lt;&gt;0,VLOOKUP(E$3,④栄養素表!$B$2:$M$27,12,FALSE),"")</f>
        <v/>
      </c>
      <c r="F14" s="10">
        <f t="shared" si="1"/>
        <v>0</v>
      </c>
      <c r="G14" s="43" t="s">
        <v>40</v>
      </c>
      <c r="H14" s="11" t="s">
        <v>41</v>
      </c>
    </row>
    <row r="15" spans="1:8" ht="30.95" customHeight="1" thickTop="1" thickBot="1">
      <c r="A15" s="41"/>
      <c r="B15" s="41"/>
      <c r="C15" s="41"/>
      <c r="D15" s="41"/>
      <c r="E15" s="41"/>
      <c r="F15" s="41"/>
      <c r="G15" s="179"/>
      <c r="H15" s="180" t="s">
        <v>42</v>
      </c>
    </row>
    <row r="16" spans="1:8" ht="14.45" thickTop="1"/>
    <row r="17" spans="1:8" ht="32.450000000000003" customHeight="1" thickBot="1">
      <c r="A17" s="15" t="s">
        <v>43</v>
      </c>
    </row>
    <row r="18" spans="1:8" ht="30.95" customHeight="1" thickTop="1" thickBot="1">
      <c r="A18" s="3" t="s">
        <v>14</v>
      </c>
      <c r="B18" s="4"/>
      <c r="C18" s="4"/>
      <c r="D18" s="4"/>
      <c r="E18" s="4"/>
      <c r="F18" s="5" t="s">
        <v>15</v>
      </c>
      <c r="G18" s="5"/>
      <c r="H18" s="6"/>
    </row>
    <row r="19" spans="1:8" ht="30.95" customHeight="1" thickBot="1">
      <c r="A19" s="218" t="s">
        <v>16</v>
      </c>
      <c r="B19" s="219" t="str">
        <f>IF(B$18&lt;&gt;0,VLOOKUP(B$18,④栄養素表!$B$2:$M$27,3,FALSE),"")</f>
        <v/>
      </c>
      <c r="C19" s="219" t="str">
        <f>IF(C$18&lt;&gt;0,VLOOKUP(C$18,④栄養素表!$B$2:$M$27,3,FALSE),"")</f>
        <v/>
      </c>
      <c r="D19" s="219" t="str">
        <f>IF(D$18&lt;&gt;0,VLOOKUP(D$18,④栄養素表!$B$2:$M$27,3,FALSE),"")</f>
        <v/>
      </c>
      <c r="E19" s="219" t="str">
        <f>IF(E$18&lt;&gt;0,VLOOKUP(E$18,④栄養素表!$B$2:$M$27,3,FALSE),"")</f>
        <v/>
      </c>
      <c r="F19" s="217">
        <f>SUM(B19:E19)</f>
        <v>0</v>
      </c>
      <c r="G19" s="12" t="s">
        <v>17</v>
      </c>
      <c r="H19" s="7"/>
    </row>
    <row r="20" spans="1:8" ht="30.95" customHeight="1" thickBot="1">
      <c r="A20" s="218" t="s">
        <v>18</v>
      </c>
      <c r="B20" s="219" t="str">
        <f>IF(B$18&lt;&gt;0,VLOOKUP(B$18,④栄養素表!$B$2:$M$27,4,FALSE),"")</f>
        <v/>
      </c>
      <c r="C20" s="219" t="str">
        <f>IF(C$18&lt;&gt;0,VLOOKUP(C$18,④栄養素表!$B$2:$M$27,4,FALSE),"")</f>
        <v/>
      </c>
      <c r="D20" s="219" t="str">
        <f>IF(D$18&lt;&gt;0,VLOOKUP(D$18,④栄養素表!$B$2:$M$27,4,FALSE),"")</f>
        <v/>
      </c>
      <c r="E20" s="219" t="str">
        <f>IF(E$18&lt;&gt;0,VLOOKUP(E$18,④栄養素表!$B$2:$M$27,4,FALSE),"")</f>
        <v/>
      </c>
      <c r="F20" s="217">
        <f>SUM(B20:E20)</f>
        <v>0</v>
      </c>
      <c r="G20" s="12" t="s">
        <v>19</v>
      </c>
      <c r="H20" s="7"/>
    </row>
    <row r="21" spans="1:8" ht="30.95" customHeight="1" thickBot="1">
      <c r="A21" s="218" t="s">
        <v>20</v>
      </c>
      <c r="B21" s="13" t="str">
        <f>IF(B$18&lt;&gt;0,VLOOKUP(B$18,④栄養素表!$B$2:$M$27,5,FALSE),"")</f>
        <v/>
      </c>
      <c r="C21" s="13" t="str">
        <f>IF(C$18&lt;&gt;0,VLOOKUP(C$18,④栄養素表!$B$2:$M$27,5,FALSE),"")</f>
        <v/>
      </c>
      <c r="D21" s="13" t="str">
        <f>IF(D$18&lt;&gt;0,VLOOKUP(D$18,④栄養素表!$B$2:$M$27,5,FALSE),"")</f>
        <v/>
      </c>
      <c r="E21" s="13" t="str">
        <f>IF(E$18&lt;&gt;0,VLOOKUP(E$18,④栄養素表!$B$2:$M$27,5,FALSE),"")</f>
        <v/>
      </c>
      <c r="F21" s="219" t="s">
        <v>15</v>
      </c>
      <c r="G21" s="219" t="s">
        <v>21</v>
      </c>
      <c r="H21" s="7" t="s">
        <v>22</v>
      </c>
    </row>
    <row r="22" spans="1:8" ht="30.95" customHeight="1" thickBot="1">
      <c r="A22" s="227" t="s">
        <v>23</v>
      </c>
      <c r="B22" s="228" t="str">
        <f>IF(B$18&lt;&gt;0,VLOOKUP(B$18,④栄養素表!$B$2:$M$27,6,FALSE),"")</f>
        <v/>
      </c>
      <c r="C22" s="228" t="str">
        <f>IF(C$18&lt;&gt;0,VLOOKUP(C$18,④栄養素表!$B$2:$M$27,6,FALSE),"")</f>
        <v/>
      </c>
      <c r="D22" s="228" t="str">
        <f>IF(D$18&lt;&gt;0,VLOOKUP(D$18,④栄養素表!$B$2:$M$27,6,FALSE),"")</f>
        <v/>
      </c>
      <c r="E22" s="228" t="str">
        <f>IF(E$18&lt;&gt;0,VLOOKUP(E$18,④栄養素表!$B$2:$M$27,6,FALSE),"")</f>
        <v/>
      </c>
      <c r="F22" s="226">
        <f t="shared" ref="F22" si="2">SUM(B22:E22)</f>
        <v>0</v>
      </c>
      <c r="G22" s="2" t="s">
        <v>24</v>
      </c>
      <c r="H22" s="8" t="s">
        <v>25</v>
      </c>
    </row>
    <row r="23" spans="1:8" ht="30.95" customHeight="1" thickBot="1">
      <c r="A23" s="227"/>
      <c r="B23" s="228"/>
      <c r="C23" s="228"/>
      <c r="D23" s="228"/>
      <c r="E23" s="228"/>
      <c r="F23" s="226"/>
      <c r="G23" s="2" t="s">
        <v>26</v>
      </c>
      <c r="H23" s="8" t="s">
        <v>27</v>
      </c>
    </row>
    <row r="24" spans="1:8" ht="53.1" customHeight="1" thickBot="1">
      <c r="A24" s="218" t="s">
        <v>28</v>
      </c>
      <c r="B24" s="219" t="str">
        <f>IF(B$18&lt;&gt;0,VLOOKUP(B$18,④栄養素表!$B$2:$M$27,7,FALSE),"")</f>
        <v/>
      </c>
      <c r="C24" s="219" t="str">
        <f>IF(C$18&lt;&gt;0,VLOOKUP(C$18,④栄養素表!$B$2:$M$27,7,FALSE),"")</f>
        <v/>
      </c>
      <c r="D24" s="219" t="str">
        <f>IF(D$18&lt;&gt;0,VLOOKUP(D$18,④栄養素表!$B$2:$M$27,7,FALSE),"")</f>
        <v/>
      </c>
      <c r="E24" s="219" t="str">
        <f>IF(E$18&lt;&gt;0,VLOOKUP(E$18,④栄養素表!$B$2:$M$27,7,FALSE),"")</f>
        <v/>
      </c>
      <c r="F24" s="217">
        <f t="shared" ref="F24:F28" si="3">SUM(B24:E24)</f>
        <v>0</v>
      </c>
      <c r="G24" s="2" t="s">
        <v>29</v>
      </c>
      <c r="H24" s="8" t="s">
        <v>44</v>
      </c>
    </row>
    <row r="25" spans="1:8" ht="30.95" customHeight="1" thickBot="1">
      <c r="A25" s="218" t="s">
        <v>31</v>
      </c>
      <c r="B25" s="219" t="str">
        <f>IF(B$18&lt;&gt;0,VLOOKUP(B$18,④栄養素表!$B$2:$M$27,8,FALSE),"")</f>
        <v/>
      </c>
      <c r="C25" s="219" t="str">
        <f>IF(C$18&lt;&gt;0,VLOOKUP(C$18,④栄養素表!$B$2:$M$27,8,FALSE),"")</f>
        <v/>
      </c>
      <c r="D25" s="219" t="str">
        <f>IF(D$18&lt;&gt;0,VLOOKUP(D$18,④栄養素表!$B$2:$M$27,8,FALSE),"")</f>
        <v/>
      </c>
      <c r="E25" s="219" t="str">
        <f>IF(E$18&lt;&gt;0,VLOOKUP(E$18,④栄養素表!$B$2:$M$27,8,FALSE),"")</f>
        <v/>
      </c>
      <c r="F25" s="217">
        <f t="shared" si="3"/>
        <v>0</v>
      </c>
      <c r="G25" s="2" t="s">
        <v>32</v>
      </c>
      <c r="H25" s="8" t="s">
        <v>33</v>
      </c>
    </row>
    <row r="26" spans="1:8" ht="30.95" customHeight="1" thickBot="1">
      <c r="A26" s="218" t="s">
        <v>34</v>
      </c>
      <c r="B26" s="219" t="str">
        <f>IF(B$18&lt;&gt;0,VLOOKUP(B$18,④栄養素表!$B$2:$M$27,9,FALSE),"")</f>
        <v/>
      </c>
      <c r="C26" s="219" t="str">
        <f>IF(C$18&lt;&gt;0,VLOOKUP(C$18,④栄養素表!$B$2:$M$27,9,FALSE),"")</f>
        <v/>
      </c>
      <c r="D26" s="219" t="str">
        <f>IF(D$18&lt;&gt;0,VLOOKUP(D$18,④栄養素表!$B$2:$M$27,9,FALSE),"")</f>
        <v/>
      </c>
      <c r="E26" s="219" t="str">
        <f>IF(E$18&lt;&gt;0,VLOOKUP(E$18,④栄養素表!$B$2:$M$27,9,FALSE),"")</f>
        <v/>
      </c>
      <c r="F26" s="217">
        <f t="shared" si="3"/>
        <v>0</v>
      </c>
      <c r="G26" s="2" t="s">
        <v>32</v>
      </c>
      <c r="H26" s="8" t="s">
        <v>35</v>
      </c>
    </row>
    <row r="27" spans="1:8" ht="30.95" customHeight="1" thickBot="1">
      <c r="A27" s="218" t="s">
        <v>36</v>
      </c>
      <c r="B27" s="219" t="str">
        <f>IF(B$18&lt;&gt;0,VLOOKUP(B$18,④栄養素表!$B$2:$M$27,10,FALSE),"")</f>
        <v/>
      </c>
      <c r="C27" s="219" t="str">
        <f>IF(C$18&lt;&gt;0,VLOOKUP(C$18,④栄養素表!$B$2:$M$27,10,FALSE),"")</f>
        <v/>
      </c>
      <c r="D27" s="219" t="str">
        <f>IF(D$18&lt;&gt;0,VLOOKUP(D$18,④栄養素表!$B$2:$M$27,10,FALSE),"")</f>
        <v/>
      </c>
      <c r="E27" s="219" t="str">
        <f>IF(E$18&lt;&gt;0,VLOOKUP(E$18,④栄養素表!$B$2:$M$27,10,FALSE),"")</f>
        <v/>
      </c>
      <c r="F27" s="217">
        <f t="shared" si="3"/>
        <v>0</v>
      </c>
      <c r="G27" s="2" t="s">
        <v>29</v>
      </c>
      <c r="H27" s="8" t="s">
        <v>37</v>
      </c>
    </row>
    <row r="28" spans="1:8" ht="30.95" customHeight="1" thickBot="1">
      <c r="A28" s="218" t="s">
        <v>38</v>
      </c>
      <c r="B28" s="219" t="str">
        <f>IF(B$18&lt;&gt;0,VLOOKUP(B$18,④栄養素表!$B$2:$M$27,11,FALSE),"")</f>
        <v/>
      </c>
      <c r="C28" s="219" t="str">
        <f>IF(C$18&lt;&gt;0,VLOOKUP(C$18,④栄養素表!$B$2:$M$27,11,FALSE),"")</f>
        <v/>
      </c>
      <c r="D28" s="219" t="str">
        <f>IF(D$18&lt;&gt;0,VLOOKUP(D$18,④栄養素表!$B$2:$M$27,11,FALSE),"")</f>
        <v/>
      </c>
      <c r="E28" s="219" t="str">
        <f>IF(E$18&lt;&gt;0,VLOOKUP(E$18,④栄養素表!$B$2:$M$27,11,FALSE),"")</f>
        <v/>
      </c>
      <c r="F28" s="217">
        <f t="shared" si="3"/>
        <v>0</v>
      </c>
      <c r="G28" s="2" t="s">
        <v>29</v>
      </c>
      <c r="H28" s="8" t="s">
        <v>37</v>
      </c>
    </row>
    <row r="29" spans="1:8" ht="30.95" customHeight="1" thickBot="1">
      <c r="A29" s="9" t="s">
        <v>39</v>
      </c>
      <c r="B29" s="42" t="str">
        <f>IF(B$18&lt;&gt;0,VLOOKUP(B$18,④栄養素表!$B$2:$M$27,12,FALSE),"")</f>
        <v/>
      </c>
      <c r="C29" s="42" t="str">
        <f>IF(C$18&lt;&gt;0,VLOOKUP(C$18,④栄養素表!$B$2:$M$27,12,FALSE),"")</f>
        <v/>
      </c>
      <c r="D29" s="42" t="str">
        <f>IF(D$18&lt;&gt;0,VLOOKUP(D$18,④栄養素表!$B$2:$M$27,12,FALSE),"")</f>
        <v/>
      </c>
      <c r="E29" s="42" t="str">
        <f>IF(E$18&lt;&gt;0,VLOOKUP(E$18,④栄養素表!$B$2:$M$27,12,FALSE),"")</f>
        <v/>
      </c>
      <c r="F29" s="10">
        <f t="shared" ref="F29" si="4">SUM(B29:E29)</f>
        <v>0</v>
      </c>
      <c r="G29" s="43" t="s">
        <v>40</v>
      </c>
      <c r="H29" s="11" t="s">
        <v>41</v>
      </c>
    </row>
    <row r="30" spans="1:8" ht="30.95" customHeight="1" thickTop="1" thickBot="1">
      <c r="A30" s="41"/>
      <c r="B30" s="41"/>
      <c r="C30" s="41"/>
      <c r="D30" s="41"/>
      <c r="E30" s="41"/>
      <c r="F30" s="41"/>
      <c r="G30" s="181"/>
      <c r="H30" s="180" t="s">
        <v>42</v>
      </c>
    </row>
    <row r="31" spans="1:8" ht="14.45" thickTop="1"/>
  </sheetData>
  <mergeCells count="12">
    <mergeCell ref="F22:F23"/>
    <mergeCell ref="A7:A8"/>
    <mergeCell ref="B7:B8"/>
    <mergeCell ref="C7:C8"/>
    <mergeCell ref="D7:D8"/>
    <mergeCell ref="E7:E8"/>
    <mergeCell ref="F7:F8"/>
    <mergeCell ref="A22:A23"/>
    <mergeCell ref="B22:B23"/>
    <mergeCell ref="C22:C23"/>
    <mergeCell ref="D22:D23"/>
    <mergeCell ref="E22:E23"/>
  </mergeCells>
  <phoneticPr fontId="1"/>
  <conditionalFormatting sqref="B6:E6">
    <cfRule type="cellIs" dxfId="43" priority="13" operator="equal">
      <formula>"特殊"</formula>
    </cfRule>
    <cfRule type="cellIs" dxfId="42" priority="14" operator="equal">
      <formula>"緑"</formula>
    </cfRule>
    <cfRule type="cellIs" dxfId="41" priority="15" operator="equal">
      <formula>"青"</formula>
    </cfRule>
    <cfRule type="cellIs" dxfId="40" priority="16" operator="equal">
      <formula>"オレンジ"</formula>
    </cfRule>
    <cfRule type="cellIs" dxfId="39" priority="17" operator="equal">
      <formula>"黄"</formula>
    </cfRule>
    <cfRule type="cellIs" dxfId="38" priority="7" operator="equal">
      <formula>"ピンク"</formula>
    </cfRule>
  </conditionalFormatting>
  <conditionalFormatting sqref="B21:E21">
    <cfRule type="cellIs" dxfId="37" priority="1" operator="equal">
      <formula>"ピンク"</formula>
    </cfRule>
    <cfRule type="cellIs" dxfId="36" priority="2" operator="equal">
      <formula>"特殊"</formula>
    </cfRule>
    <cfRule type="cellIs" dxfId="35" priority="3" operator="equal">
      <formula>"緑"</formula>
    </cfRule>
    <cfRule type="cellIs" dxfId="34" priority="4" operator="equal">
      <formula>"青"</formula>
    </cfRule>
    <cfRule type="cellIs" dxfId="33" priority="5" operator="equal">
      <formula>"オレンジ"</formula>
    </cfRule>
    <cfRule type="cellIs" dxfId="32" priority="6" operator="equal">
      <formula>"黄"</formula>
    </cfRule>
  </conditionalFormatting>
  <pageMargins left="0.7" right="0.7" top="0.75" bottom="0.75" header="0.3" footer="0.3"/>
  <pageSetup paperSize="9" orientation="portrait" horizont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④栄養素表!$B$2:$B$27</xm:f>
          </x14:formula1>
          <xm:sqref>B18:E18 B3:E3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100"/>
  <sheetViews>
    <sheetView showGridLines="0" tabSelected="1" view="pageBreakPreview" topLeftCell="A2" zoomScale="25" zoomScaleNormal="25" zoomScaleSheetLayoutView="25" workbookViewId="0"/>
  </sheetViews>
  <sheetFormatPr defaultRowHeight="14.1"/>
  <cols>
    <col min="1" max="1" width="6.75" customWidth="1"/>
    <col min="2" max="2" width="16.75" customWidth="1"/>
    <col min="3" max="3" width="15" style="44" customWidth="1"/>
    <col min="4" max="4" width="13" style="59" customWidth="1"/>
    <col min="5" max="5" width="6.75" customWidth="1"/>
    <col min="6" max="6" width="16.75" customWidth="1"/>
    <col min="7" max="7" width="15" customWidth="1"/>
    <col min="8" max="8" width="13" style="60" customWidth="1"/>
    <col min="9" max="9" width="6.75" customWidth="1"/>
    <col min="10" max="10" width="16.75" customWidth="1"/>
    <col min="11" max="11" width="15" customWidth="1"/>
    <col min="12" max="12" width="13" style="60" customWidth="1"/>
    <col min="13" max="13" width="6.75" customWidth="1"/>
    <col min="14" max="14" width="16.75" customWidth="1"/>
    <col min="15" max="15" width="15" customWidth="1"/>
    <col min="16" max="16" width="13" style="60" customWidth="1"/>
    <col min="17" max="17" width="6.75" customWidth="1"/>
    <col min="18" max="18" width="16.75" customWidth="1"/>
    <col min="19" max="19" width="15" customWidth="1"/>
    <col min="20" max="20" width="13" style="60" customWidth="1"/>
    <col min="21" max="21" width="6.75" customWidth="1"/>
    <col min="22" max="22" width="16.75" customWidth="1"/>
    <col min="23" max="23" width="15" customWidth="1"/>
    <col min="24" max="24" width="13" style="60" customWidth="1"/>
    <col min="25" max="26" width="9.875" style="63" customWidth="1"/>
    <col min="27" max="27" width="9.875" customWidth="1"/>
    <col min="28" max="28" width="16.75" customWidth="1"/>
    <col min="29" max="29" width="15" style="44" customWidth="1"/>
    <col min="30" max="30" width="9.875" style="59" customWidth="1"/>
    <col min="31" max="31" width="9.875" customWidth="1"/>
    <col min="32" max="32" width="16.75" customWidth="1"/>
    <col min="33" max="33" width="15" customWidth="1"/>
    <col min="34" max="34" width="9.875" style="60" customWidth="1"/>
    <col min="35" max="35" width="9.875" customWidth="1"/>
    <col min="36" max="36" width="16.75" customWidth="1"/>
    <col min="37" max="37" width="15" customWidth="1"/>
    <col min="38" max="38" width="9.875" style="60" customWidth="1"/>
    <col min="39" max="39" width="9.875" customWidth="1"/>
    <col min="40" max="40" width="16.75" customWidth="1"/>
    <col min="41" max="41" width="15" customWidth="1"/>
    <col min="42" max="42" width="9.875" style="60" customWidth="1"/>
    <col min="43" max="43" width="9.875" customWidth="1"/>
    <col min="44" max="44" width="16.75" customWidth="1"/>
    <col min="45" max="45" width="15" customWidth="1"/>
    <col min="46" max="46" width="9.875" style="60" customWidth="1"/>
    <col min="47" max="47" width="9.875" customWidth="1"/>
    <col min="48" max="48" width="16.75" customWidth="1"/>
    <col min="49" max="49" width="15" customWidth="1"/>
    <col min="50" max="50" width="9.875" style="60" customWidth="1"/>
  </cols>
  <sheetData>
    <row r="1" spans="1:50" ht="43.35" customHeight="1">
      <c r="A1" s="183" t="s">
        <v>45</v>
      </c>
    </row>
    <row r="3" spans="1:50" ht="23.1" customHeight="1">
      <c r="A3" s="45"/>
      <c r="B3" s="47"/>
      <c r="C3" s="47"/>
      <c r="D3" s="162"/>
      <c r="E3" s="45"/>
      <c r="F3" s="47"/>
      <c r="G3" s="47"/>
      <c r="H3" s="162"/>
      <c r="I3" s="45"/>
      <c r="J3" s="47"/>
      <c r="K3" s="47"/>
      <c r="L3" s="162"/>
      <c r="M3" s="45"/>
      <c r="N3" s="47"/>
      <c r="O3" s="47"/>
      <c r="P3" s="162"/>
      <c r="Q3" s="45"/>
      <c r="R3" s="47"/>
      <c r="S3" s="47"/>
      <c r="T3" s="162"/>
      <c r="U3" s="45"/>
      <c r="V3" s="47"/>
      <c r="W3" s="47"/>
      <c r="X3" s="162"/>
      <c r="AA3" s="45"/>
      <c r="AB3" s="47"/>
      <c r="AC3" s="47"/>
      <c r="AD3" s="125"/>
      <c r="AE3" s="45"/>
      <c r="AF3" s="47"/>
      <c r="AG3" s="46"/>
      <c r="AH3" s="93"/>
      <c r="AI3" s="46"/>
      <c r="AJ3" s="47"/>
      <c r="AK3" s="46"/>
      <c r="AL3" s="126"/>
      <c r="AM3" s="45"/>
      <c r="AN3" s="47"/>
      <c r="AO3" s="46"/>
      <c r="AP3" s="93"/>
      <c r="AQ3" s="57"/>
      <c r="AR3" s="57"/>
      <c r="AS3" s="57"/>
      <c r="AT3" s="127"/>
      <c r="AU3" s="49"/>
      <c r="AV3" s="57"/>
      <c r="AW3" s="57"/>
      <c r="AX3" s="104"/>
    </row>
    <row r="4" spans="1:50" s="72" customFormat="1" ht="36.75" customHeight="1">
      <c r="A4" s="94"/>
      <c r="B4" s="229" t="s">
        <v>46</v>
      </c>
      <c r="C4" s="229"/>
      <c r="D4" s="51"/>
      <c r="E4" s="94"/>
      <c r="F4" s="229" t="s">
        <v>47</v>
      </c>
      <c r="G4" s="229"/>
      <c r="H4" s="51"/>
      <c r="I4" s="94"/>
      <c r="J4" s="229" t="s">
        <v>48</v>
      </c>
      <c r="K4" s="229"/>
      <c r="L4" s="51"/>
      <c r="M4" s="94"/>
      <c r="N4" s="229" t="s">
        <v>49</v>
      </c>
      <c r="O4" s="229"/>
      <c r="P4" s="51"/>
      <c r="Q4" s="94"/>
      <c r="R4" s="229" t="s">
        <v>50</v>
      </c>
      <c r="S4" s="229"/>
      <c r="T4" s="51"/>
      <c r="U4" s="94"/>
      <c r="V4" s="229" t="s">
        <v>51</v>
      </c>
      <c r="W4" s="229"/>
      <c r="X4" s="51"/>
      <c r="Y4" s="66"/>
      <c r="Z4" s="66"/>
      <c r="AA4" s="94"/>
      <c r="AB4" s="64"/>
      <c r="AC4" s="65" t="s">
        <v>51</v>
      </c>
      <c r="AD4" s="66"/>
      <c r="AE4" s="94"/>
      <c r="AF4" s="64"/>
      <c r="AG4" s="65" t="s">
        <v>50</v>
      </c>
      <c r="AH4" s="95"/>
      <c r="AI4" s="67"/>
      <c r="AJ4" s="64"/>
      <c r="AK4" s="68" t="s">
        <v>52</v>
      </c>
      <c r="AL4" s="66"/>
      <c r="AM4" s="94"/>
      <c r="AN4" s="64"/>
      <c r="AO4" s="68" t="s">
        <v>53</v>
      </c>
      <c r="AP4" s="95"/>
      <c r="AQ4" s="67"/>
      <c r="AR4" s="64"/>
      <c r="AS4" s="69" t="s">
        <v>54</v>
      </c>
      <c r="AT4" s="66"/>
      <c r="AU4" s="96"/>
      <c r="AV4" s="64"/>
      <c r="AW4" s="71" t="s">
        <v>55</v>
      </c>
      <c r="AX4" s="95"/>
    </row>
    <row r="5" spans="1:50" ht="27" customHeight="1">
      <c r="A5" s="94"/>
      <c r="B5" s="229" t="s">
        <v>56</v>
      </c>
      <c r="C5" s="229">
        <v>75</v>
      </c>
      <c r="D5" s="229" t="s">
        <v>17</v>
      </c>
      <c r="E5" s="94"/>
      <c r="F5" s="229" t="s">
        <v>56</v>
      </c>
      <c r="G5" s="229">
        <v>125</v>
      </c>
      <c r="H5" s="229" t="s">
        <v>17</v>
      </c>
      <c r="I5" s="94"/>
      <c r="J5" s="229" t="s">
        <v>56</v>
      </c>
      <c r="K5" s="229">
        <v>100</v>
      </c>
      <c r="L5" s="229" t="s">
        <v>17</v>
      </c>
      <c r="M5" s="94"/>
      <c r="N5" s="229" t="s">
        <v>56</v>
      </c>
      <c r="O5" s="229">
        <v>50</v>
      </c>
      <c r="P5" s="229" t="s">
        <v>17</v>
      </c>
      <c r="Q5" s="94"/>
      <c r="R5" s="229" t="s">
        <v>56</v>
      </c>
      <c r="S5" s="229">
        <v>200</v>
      </c>
      <c r="T5" s="229" t="s">
        <v>17</v>
      </c>
      <c r="U5" s="94"/>
      <c r="V5" s="229" t="s">
        <v>56</v>
      </c>
      <c r="W5" s="229">
        <v>50</v>
      </c>
      <c r="X5" s="230" t="s">
        <v>17</v>
      </c>
      <c r="Y5" s="66"/>
      <c r="Z5" s="66"/>
      <c r="AA5" s="94"/>
      <c r="AB5" s="73" t="s">
        <v>18</v>
      </c>
      <c r="AC5" s="65">
        <v>75</v>
      </c>
      <c r="AD5" s="66"/>
      <c r="AE5" s="94"/>
      <c r="AF5" s="73" t="s">
        <v>18</v>
      </c>
      <c r="AG5" s="65">
        <v>250</v>
      </c>
      <c r="AH5" s="95"/>
      <c r="AI5" s="67"/>
      <c r="AJ5" s="73" t="s">
        <v>18</v>
      </c>
      <c r="AK5" s="68">
        <v>150</v>
      </c>
      <c r="AL5" s="66"/>
      <c r="AM5" s="94"/>
      <c r="AN5" s="73" t="s">
        <v>18</v>
      </c>
      <c r="AO5" s="68">
        <v>150</v>
      </c>
      <c r="AP5" s="95"/>
      <c r="AQ5" s="67"/>
      <c r="AR5" s="73" t="s">
        <v>18</v>
      </c>
      <c r="AS5" s="69">
        <v>120</v>
      </c>
      <c r="AT5" s="66"/>
      <c r="AU5" s="96"/>
      <c r="AV5" s="73" t="s">
        <v>18</v>
      </c>
      <c r="AW5" s="71">
        <v>120</v>
      </c>
      <c r="AX5" s="95"/>
    </row>
    <row r="6" spans="1:50" ht="27" customHeight="1">
      <c r="A6" s="94"/>
      <c r="B6" s="229"/>
      <c r="C6" s="229"/>
      <c r="D6" s="229"/>
      <c r="E6" s="94"/>
      <c r="F6" s="229"/>
      <c r="G6" s="229"/>
      <c r="H6" s="229"/>
      <c r="I6" s="94"/>
      <c r="J6" s="229"/>
      <c r="K6" s="229"/>
      <c r="L6" s="229"/>
      <c r="M6" s="94"/>
      <c r="N6" s="229"/>
      <c r="O6" s="229"/>
      <c r="P6" s="229"/>
      <c r="Q6" s="94"/>
      <c r="R6" s="229"/>
      <c r="S6" s="229"/>
      <c r="T6" s="229"/>
      <c r="U6" s="94"/>
      <c r="V6" s="229"/>
      <c r="W6" s="229"/>
      <c r="X6" s="230"/>
      <c r="Y6" s="66"/>
      <c r="Z6" s="66"/>
      <c r="AA6" s="94"/>
      <c r="AB6" s="73" t="s">
        <v>23</v>
      </c>
      <c r="AC6" s="65">
        <v>0</v>
      </c>
      <c r="AD6" s="66"/>
      <c r="AE6" s="94"/>
      <c r="AF6" s="73" t="s">
        <v>23</v>
      </c>
      <c r="AG6" s="65">
        <v>0</v>
      </c>
      <c r="AH6" s="95"/>
      <c r="AI6" s="67"/>
      <c r="AJ6" s="73" t="s">
        <v>23</v>
      </c>
      <c r="AK6" s="68">
        <v>6</v>
      </c>
      <c r="AL6" s="66"/>
      <c r="AM6" s="94"/>
      <c r="AN6" s="73" t="s">
        <v>23</v>
      </c>
      <c r="AO6" s="68">
        <v>4</v>
      </c>
      <c r="AP6" s="95"/>
      <c r="AQ6" s="67"/>
      <c r="AR6" s="73" t="s">
        <v>23</v>
      </c>
      <c r="AS6" s="69">
        <v>1</v>
      </c>
      <c r="AT6" s="66"/>
      <c r="AU6" s="96"/>
      <c r="AV6" s="73" t="s">
        <v>23</v>
      </c>
      <c r="AW6" s="71">
        <v>3</v>
      </c>
      <c r="AX6" s="95"/>
    </row>
    <row r="7" spans="1:50" ht="27" customHeight="1">
      <c r="A7" s="94"/>
      <c r="B7" s="48"/>
      <c r="C7" s="53"/>
      <c r="D7" s="51"/>
      <c r="E7" s="94"/>
      <c r="F7" s="48"/>
      <c r="G7" s="53"/>
      <c r="H7" s="51"/>
      <c r="I7" s="94"/>
      <c r="J7" s="48"/>
      <c r="K7" s="53"/>
      <c r="L7" s="51"/>
      <c r="M7" s="94"/>
      <c r="N7" s="48"/>
      <c r="O7" s="53"/>
      <c r="P7" s="51"/>
      <c r="Q7" s="94"/>
      <c r="R7" s="48"/>
      <c r="S7" s="53"/>
      <c r="T7" s="51"/>
      <c r="U7" s="94"/>
      <c r="V7" s="48"/>
      <c r="W7" s="53"/>
      <c r="X7" s="51"/>
      <c r="Y7" s="66"/>
      <c r="Z7" s="66"/>
      <c r="AA7" s="94"/>
      <c r="AB7" s="73" t="s">
        <v>28</v>
      </c>
      <c r="AC7" s="65">
        <v>1</v>
      </c>
      <c r="AD7" s="66"/>
      <c r="AE7" s="94"/>
      <c r="AF7" s="73" t="s">
        <v>28</v>
      </c>
      <c r="AG7" s="65">
        <v>3</v>
      </c>
      <c r="AH7" s="95"/>
      <c r="AI7" s="67"/>
      <c r="AJ7" s="73" t="s">
        <v>28</v>
      </c>
      <c r="AK7" s="68">
        <v>0</v>
      </c>
      <c r="AL7" s="66"/>
      <c r="AM7" s="94"/>
      <c r="AN7" s="73" t="s">
        <v>28</v>
      </c>
      <c r="AO7" s="68">
        <v>1</v>
      </c>
      <c r="AP7" s="95"/>
      <c r="AQ7" s="67"/>
      <c r="AR7" s="73" t="s">
        <v>28</v>
      </c>
      <c r="AS7" s="69">
        <v>1</v>
      </c>
      <c r="AT7" s="66"/>
      <c r="AU7" s="96"/>
      <c r="AV7" s="73" t="s">
        <v>28</v>
      </c>
      <c r="AW7" s="71">
        <v>0</v>
      </c>
      <c r="AX7" s="95"/>
    </row>
    <row r="8" spans="1:50" ht="27" customHeight="1">
      <c r="A8" s="94"/>
      <c r="B8" s="48"/>
      <c r="C8" s="53"/>
      <c r="D8" s="51"/>
      <c r="E8" s="94"/>
      <c r="F8" s="48"/>
      <c r="G8" s="53"/>
      <c r="H8" s="51"/>
      <c r="I8" s="94"/>
      <c r="J8" s="48"/>
      <c r="K8" s="53"/>
      <c r="L8" s="51"/>
      <c r="M8" s="94"/>
      <c r="N8" s="48"/>
      <c r="O8" s="53"/>
      <c r="P8" s="51"/>
      <c r="Q8" s="94"/>
      <c r="R8" s="48"/>
      <c r="S8" s="53"/>
      <c r="T8" s="51"/>
      <c r="U8" s="94"/>
      <c r="V8" s="48"/>
      <c r="W8" s="53"/>
      <c r="X8" s="51"/>
      <c r="Y8" s="66"/>
      <c r="Z8" s="66"/>
      <c r="AA8" s="94"/>
      <c r="AB8" s="73" t="s">
        <v>31</v>
      </c>
      <c r="AC8" s="65">
        <v>1</v>
      </c>
      <c r="AD8" s="66"/>
      <c r="AE8" s="94"/>
      <c r="AF8" s="73" t="s">
        <v>31</v>
      </c>
      <c r="AG8" s="65">
        <v>0</v>
      </c>
      <c r="AH8" s="95"/>
      <c r="AI8" s="67"/>
      <c r="AJ8" s="73" t="s">
        <v>31</v>
      </c>
      <c r="AK8" s="68">
        <v>0</v>
      </c>
      <c r="AL8" s="66"/>
      <c r="AM8" s="94"/>
      <c r="AN8" s="73" t="s">
        <v>31</v>
      </c>
      <c r="AO8" s="68">
        <v>0</v>
      </c>
      <c r="AP8" s="95"/>
      <c r="AQ8" s="67"/>
      <c r="AR8" s="73" t="s">
        <v>31</v>
      </c>
      <c r="AS8" s="69">
        <v>3</v>
      </c>
      <c r="AT8" s="66"/>
      <c r="AU8" s="105"/>
      <c r="AV8" s="73" t="s">
        <v>31</v>
      </c>
      <c r="AW8" s="71">
        <v>0</v>
      </c>
      <c r="AX8" s="95"/>
    </row>
    <row r="9" spans="1:50" ht="27" customHeight="1">
      <c r="A9" s="94"/>
      <c r="B9" s="48"/>
      <c r="C9" s="53"/>
      <c r="D9" s="51"/>
      <c r="E9" s="94"/>
      <c r="F9" s="48"/>
      <c r="G9" s="53"/>
      <c r="H9" s="51"/>
      <c r="I9" s="94"/>
      <c r="J9" s="48"/>
      <c r="K9" s="53"/>
      <c r="L9" s="51"/>
      <c r="M9" s="94"/>
      <c r="N9" s="48"/>
      <c r="O9" s="53"/>
      <c r="P9" s="51"/>
      <c r="Q9" s="94"/>
      <c r="R9" s="48"/>
      <c r="S9" s="53"/>
      <c r="T9" s="51"/>
      <c r="U9" s="94"/>
      <c r="V9" s="48"/>
      <c r="W9" s="53"/>
      <c r="X9" s="51"/>
      <c r="Y9" s="66"/>
      <c r="Z9" s="66"/>
      <c r="AA9" s="94"/>
      <c r="AB9" s="73" t="s">
        <v>34</v>
      </c>
      <c r="AC9" s="65">
        <v>1</v>
      </c>
      <c r="AD9" s="66"/>
      <c r="AE9" s="94"/>
      <c r="AF9" s="73" t="s">
        <v>34</v>
      </c>
      <c r="AG9" s="65">
        <v>2</v>
      </c>
      <c r="AH9" s="95"/>
      <c r="AI9" s="67"/>
      <c r="AJ9" s="73" t="s">
        <v>34</v>
      </c>
      <c r="AK9" s="68">
        <v>1</v>
      </c>
      <c r="AL9" s="66"/>
      <c r="AM9" s="94"/>
      <c r="AN9" s="73" t="s">
        <v>34</v>
      </c>
      <c r="AO9" s="68">
        <v>0</v>
      </c>
      <c r="AP9" s="95"/>
      <c r="AQ9" s="67"/>
      <c r="AR9" s="73" t="s">
        <v>34</v>
      </c>
      <c r="AS9" s="69">
        <v>0</v>
      </c>
      <c r="AT9" s="66"/>
      <c r="AU9" s="105"/>
      <c r="AV9" s="73" t="s">
        <v>34</v>
      </c>
      <c r="AW9" s="71">
        <v>0</v>
      </c>
      <c r="AX9" s="95"/>
    </row>
    <row r="10" spans="1:50" ht="27" customHeight="1">
      <c r="A10" s="94"/>
      <c r="B10" s="48"/>
      <c r="C10" s="53"/>
      <c r="D10" s="51"/>
      <c r="E10" s="94"/>
      <c r="F10" s="48"/>
      <c r="G10" s="53"/>
      <c r="H10" s="51"/>
      <c r="I10" s="94"/>
      <c r="J10" s="48"/>
      <c r="K10" s="53"/>
      <c r="L10" s="51"/>
      <c r="M10" s="94"/>
      <c r="N10" s="48"/>
      <c r="O10" s="53"/>
      <c r="P10" s="51"/>
      <c r="Q10" s="94"/>
      <c r="R10" s="48"/>
      <c r="S10" s="53"/>
      <c r="T10" s="51"/>
      <c r="U10" s="94"/>
      <c r="V10" s="48"/>
      <c r="W10" s="53"/>
      <c r="X10" s="51"/>
      <c r="Y10" s="66"/>
      <c r="Z10" s="66"/>
      <c r="AA10" s="94"/>
      <c r="AB10" s="73" t="s">
        <v>36</v>
      </c>
      <c r="AC10" s="65">
        <v>0</v>
      </c>
      <c r="AD10" s="66"/>
      <c r="AE10" s="94"/>
      <c r="AF10" s="73" t="s">
        <v>36</v>
      </c>
      <c r="AG10" s="65">
        <v>0</v>
      </c>
      <c r="AH10" s="95"/>
      <c r="AI10" s="67"/>
      <c r="AJ10" s="73" t="s">
        <v>36</v>
      </c>
      <c r="AK10" s="68">
        <v>0</v>
      </c>
      <c r="AL10" s="66"/>
      <c r="AM10" s="94"/>
      <c r="AN10" s="73" t="s">
        <v>36</v>
      </c>
      <c r="AO10" s="68">
        <v>0</v>
      </c>
      <c r="AP10" s="95"/>
      <c r="AQ10" s="67"/>
      <c r="AR10" s="73" t="s">
        <v>36</v>
      </c>
      <c r="AS10" s="69">
        <v>0</v>
      </c>
      <c r="AT10" s="66"/>
      <c r="AU10" s="105"/>
      <c r="AV10" s="73" t="s">
        <v>36</v>
      </c>
      <c r="AW10" s="71">
        <v>2</v>
      </c>
      <c r="AX10" s="95"/>
    </row>
    <row r="11" spans="1:50" ht="27" customHeight="1">
      <c r="A11" s="173"/>
      <c r="B11" s="231">
        <v>120</v>
      </c>
      <c r="C11" s="232" t="s">
        <v>19</v>
      </c>
      <c r="D11" s="174"/>
      <c r="E11" s="173"/>
      <c r="F11" s="231">
        <v>120</v>
      </c>
      <c r="G11" s="232" t="s">
        <v>19</v>
      </c>
      <c r="H11" s="174"/>
      <c r="I11" s="173"/>
      <c r="J11" s="231">
        <v>150</v>
      </c>
      <c r="K11" s="232" t="s">
        <v>19</v>
      </c>
      <c r="L11" s="174"/>
      <c r="M11" s="173"/>
      <c r="N11" s="231">
        <v>150</v>
      </c>
      <c r="O11" s="232" t="s">
        <v>19</v>
      </c>
      <c r="P11" s="174"/>
      <c r="Q11" s="173"/>
      <c r="R11" s="231">
        <v>250</v>
      </c>
      <c r="S11" s="232" t="s">
        <v>19</v>
      </c>
      <c r="T11" s="174"/>
      <c r="U11" s="173"/>
      <c r="V11" s="231">
        <v>75</v>
      </c>
      <c r="W11" s="232" t="s">
        <v>19</v>
      </c>
      <c r="X11" s="174"/>
      <c r="Y11" s="66"/>
      <c r="Z11" s="66"/>
      <c r="AA11" s="94"/>
      <c r="AB11" s="73" t="s">
        <v>38</v>
      </c>
      <c r="AC11" s="65">
        <v>0</v>
      </c>
      <c r="AD11" s="66"/>
      <c r="AE11" s="94"/>
      <c r="AF11" s="73" t="s">
        <v>38</v>
      </c>
      <c r="AG11" s="65">
        <v>0</v>
      </c>
      <c r="AH11" s="95"/>
      <c r="AI11" s="67"/>
      <c r="AJ11" s="73" t="s">
        <v>38</v>
      </c>
      <c r="AK11" s="68">
        <v>4</v>
      </c>
      <c r="AL11" s="66"/>
      <c r="AM11" s="94"/>
      <c r="AN11" s="73" t="s">
        <v>38</v>
      </c>
      <c r="AO11" s="68">
        <v>0</v>
      </c>
      <c r="AP11" s="95"/>
      <c r="AQ11" s="67"/>
      <c r="AR11" s="73" t="s">
        <v>38</v>
      </c>
      <c r="AS11" s="69">
        <v>0</v>
      </c>
      <c r="AT11" s="66"/>
      <c r="AU11" s="105"/>
      <c r="AV11" s="73" t="s">
        <v>38</v>
      </c>
      <c r="AW11" s="71">
        <v>3</v>
      </c>
      <c r="AX11" s="95"/>
    </row>
    <row r="12" spans="1:50" ht="27" customHeight="1">
      <c r="A12" s="173"/>
      <c r="B12" s="231"/>
      <c r="C12" s="232"/>
      <c r="D12" s="175"/>
      <c r="E12" s="173"/>
      <c r="F12" s="231"/>
      <c r="G12" s="232"/>
      <c r="H12" s="175"/>
      <c r="I12" s="173"/>
      <c r="J12" s="231"/>
      <c r="K12" s="232"/>
      <c r="L12" s="175"/>
      <c r="M12" s="173"/>
      <c r="N12" s="231"/>
      <c r="O12" s="232"/>
      <c r="P12" s="175"/>
      <c r="Q12" s="173"/>
      <c r="R12" s="231"/>
      <c r="S12" s="232"/>
      <c r="T12" s="175"/>
      <c r="U12" s="173"/>
      <c r="V12" s="231"/>
      <c r="W12" s="232"/>
      <c r="X12" s="175"/>
      <c r="Y12" s="66"/>
      <c r="Z12" s="66"/>
      <c r="AA12" s="94"/>
      <c r="AB12" s="73" t="s">
        <v>39</v>
      </c>
      <c r="AC12" s="65">
        <v>1</v>
      </c>
      <c r="AD12" s="66"/>
      <c r="AE12" s="94"/>
      <c r="AF12" s="73" t="s">
        <v>39</v>
      </c>
      <c r="AG12" s="65">
        <v>2</v>
      </c>
      <c r="AH12" s="95"/>
      <c r="AI12" s="67"/>
      <c r="AJ12" s="73" t="s">
        <v>39</v>
      </c>
      <c r="AK12" s="68">
        <v>0</v>
      </c>
      <c r="AL12" s="66"/>
      <c r="AM12" s="94"/>
      <c r="AN12" s="73" t="s">
        <v>39</v>
      </c>
      <c r="AO12" s="68">
        <v>0</v>
      </c>
      <c r="AP12" s="95"/>
      <c r="AQ12" s="67"/>
      <c r="AR12" s="73" t="s">
        <v>39</v>
      </c>
      <c r="AS12" s="69">
        <v>0</v>
      </c>
      <c r="AT12" s="66"/>
      <c r="AU12" s="105"/>
      <c r="AV12" s="73" t="s">
        <v>39</v>
      </c>
      <c r="AW12" s="71">
        <v>0</v>
      </c>
      <c r="AX12" s="95"/>
    </row>
    <row r="13" spans="1:50" ht="23.1" customHeight="1">
      <c r="A13" s="168"/>
      <c r="B13" s="169"/>
      <c r="C13" s="169"/>
      <c r="D13" s="167"/>
      <c r="E13" s="168"/>
      <c r="F13" s="169"/>
      <c r="G13" s="169"/>
      <c r="H13" s="167"/>
      <c r="I13" s="168"/>
      <c r="J13" s="169"/>
      <c r="K13" s="169"/>
      <c r="L13" s="167"/>
      <c r="M13" s="168"/>
      <c r="N13" s="169"/>
      <c r="O13" s="169"/>
      <c r="P13" s="102"/>
      <c r="Q13" s="168"/>
      <c r="R13" s="169"/>
      <c r="S13" s="169"/>
      <c r="T13" s="167"/>
      <c r="U13" s="116"/>
      <c r="V13" s="169"/>
      <c r="W13" s="169"/>
      <c r="X13" s="167"/>
      <c r="Y13" s="163"/>
      <c r="Z13" s="163"/>
      <c r="AA13" s="94"/>
      <c r="AB13" s="172"/>
      <c r="AC13" s="172"/>
      <c r="AD13" s="163"/>
      <c r="AE13" s="164"/>
      <c r="AF13" s="67"/>
      <c r="AG13" s="75"/>
      <c r="AH13" s="95"/>
      <c r="AI13" s="67"/>
      <c r="AJ13" s="67"/>
      <c r="AK13" s="75"/>
      <c r="AL13" s="66"/>
      <c r="AM13" s="94"/>
      <c r="AN13" s="67"/>
      <c r="AO13" s="75"/>
      <c r="AP13" s="95"/>
      <c r="AQ13" s="67"/>
      <c r="AR13" s="67"/>
      <c r="AS13" s="75"/>
      <c r="AT13" s="66"/>
      <c r="AU13" s="105"/>
      <c r="AV13" s="66"/>
      <c r="AW13" s="66"/>
      <c r="AX13" s="95"/>
    </row>
    <row r="14" spans="1:50" ht="23.1" customHeight="1">
      <c r="A14" s="45"/>
      <c r="B14" s="47"/>
      <c r="C14" s="47"/>
      <c r="D14" s="125"/>
      <c r="E14" s="45"/>
      <c r="F14" s="47"/>
      <c r="G14" s="47"/>
      <c r="H14" s="162"/>
      <c r="I14" s="45"/>
      <c r="J14" s="47"/>
      <c r="K14" s="47"/>
      <c r="L14" s="125"/>
      <c r="M14" s="45"/>
      <c r="N14" s="47"/>
      <c r="O14" s="47"/>
      <c r="P14" s="162"/>
      <c r="Q14" s="45"/>
      <c r="R14" s="47"/>
      <c r="S14" s="47"/>
      <c r="T14" s="125"/>
      <c r="U14" s="45"/>
      <c r="V14" s="47"/>
      <c r="W14" s="47"/>
      <c r="X14" s="162"/>
      <c r="Y14" s="70"/>
      <c r="Z14" s="70"/>
      <c r="AA14" s="109"/>
      <c r="AB14" s="110"/>
      <c r="AC14" s="110"/>
      <c r="AD14" s="110"/>
      <c r="AE14" s="111"/>
      <c r="AF14" s="110"/>
      <c r="AG14" s="110"/>
      <c r="AH14" s="112"/>
      <c r="AI14" s="113"/>
      <c r="AJ14" s="110"/>
      <c r="AK14" s="110"/>
      <c r="AL14" s="110"/>
      <c r="AM14" s="111"/>
      <c r="AN14" s="110"/>
      <c r="AO14" s="110"/>
      <c r="AP14" s="112"/>
      <c r="AQ14" s="114"/>
      <c r="AR14" s="114"/>
      <c r="AS14" s="114"/>
      <c r="AT14" s="113"/>
      <c r="AU14" s="111"/>
      <c r="AV14" s="113"/>
      <c r="AW14" s="113"/>
      <c r="AX14" s="115"/>
    </row>
    <row r="15" spans="1:50" s="72" customFormat="1" ht="36.75" customHeight="1">
      <c r="A15" s="94"/>
      <c r="B15" s="229" t="s">
        <v>57</v>
      </c>
      <c r="C15" s="229"/>
      <c r="D15" s="48"/>
      <c r="E15" s="215"/>
      <c r="F15" s="160" t="s">
        <v>58</v>
      </c>
      <c r="G15" s="160"/>
      <c r="H15" s="216"/>
      <c r="I15" s="54"/>
      <c r="J15" s="229" t="s">
        <v>59</v>
      </c>
      <c r="K15" s="229"/>
      <c r="L15" s="220"/>
      <c r="M15" s="52"/>
      <c r="N15" s="229" t="s">
        <v>60</v>
      </c>
      <c r="O15" s="229"/>
      <c r="P15" s="221"/>
      <c r="Q15" s="52"/>
      <c r="R15" s="229" t="s">
        <v>61</v>
      </c>
      <c r="S15" s="229"/>
      <c r="T15" s="220"/>
      <c r="U15" s="52"/>
      <c r="V15" s="229" t="s">
        <v>62</v>
      </c>
      <c r="W15" s="229"/>
      <c r="X15" s="221"/>
      <c r="Y15" s="66"/>
      <c r="Z15" s="66"/>
      <c r="AA15" s="94"/>
      <c r="AB15" s="64"/>
      <c r="AC15" s="65" t="s">
        <v>62</v>
      </c>
      <c r="AD15" s="66"/>
      <c r="AE15" s="96"/>
      <c r="AF15" s="64"/>
      <c r="AG15" s="65" t="s">
        <v>61</v>
      </c>
      <c r="AH15" s="95"/>
      <c r="AI15" s="70"/>
      <c r="AJ15" s="64"/>
      <c r="AK15" s="71" t="s">
        <v>60</v>
      </c>
      <c r="AL15" s="66"/>
      <c r="AM15" s="96"/>
      <c r="AN15" s="64"/>
      <c r="AO15" s="71" t="s">
        <v>59</v>
      </c>
      <c r="AP15" s="95"/>
      <c r="AQ15" s="67"/>
      <c r="AR15" s="64"/>
      <c r="AS15" s="76" t="s">
        <v>63</v>
      </c>
      <c r="AT15" s="77"/>
      <c r="AU15" s="96"/>
      <c r="AV15" s="64"/>
      <c r="AW15" s="65" t="s">
        <v>57</v>
      </c>
      <c r="AX15" s="95"/>
    </row>
    <row r="16" spans="1:50" ht="27" customHeight="1">
      <c r="A16" s="94"/>
      <c r="B16" s="229" t="s">
        <v>56</v>
      </c>
      <c r="C16" s="229">
        <v>125</v>
      </c>
      <c r="D16" s="229" t="s">
        <v>17</v>
      </c>
      <c r="E16" s="94"/>
      <c r="F16" s="229" t="s">
        <v>56</v>
      </c>
      <c r="G16" s="229">
        <v>75</v>
      </c>
      <c r="H16" s="230" t="s">
        <v>17</v>
      </c>
      <c r="I16" s="94"/>
      <c r="J16" s="229" t="s">
        <v>56</v>
      </c>
      <c r="K16" s="229">
        <v>75</v>
      </c>
      <c r="L16" s="229" t="s">
        <v>17</v>
      </c>
      <c r="M16" s="94"/>
      <c r="N16" s="229" t="s">
        <v>56</v>
      </c>
      <c r="O16" s="229">
        <v>100</v>
      </c>
      <c r="P16" s="230" t="s">
        <v>17</v>
      </c>
      <c r="Q16" s="94"/>
      <c r="R16" s="229" t="s">
        <v>56</v>
      </c>
      <c r="S16" s="229">
        <v>100</v>
      </c>
      <c r="T16" s="229" t="s">
        <v>17</v>
      </c>
      <c r="U16" s="94"/>
      <c r="V16" s="229" t="s">
        <v>56</v>
      </c>
      <c r="W16" s="229">
        <v>75</v>
      </c>
      <c r="X16" s="230" t="s">
        <v>17</v>
      </c>
      <c r="Y16" s="66"/>
      <c r="Z16" s="66"/>
      <c r="AA16" s="94"/>
      <c r="AB16" s="73" t="s">
        <v>18</v>
      </c>
      <c r="AC16" s="65">
        <v>100</v>
      </c>
      <c r="AD16" s="66"/>
      <c r="AE16" s="96"/>
      <c r="AF16" s="73" t="s">
        <v>18</v>
      </c>
      <c r="AG16" s="65">
        <v>200</v>
      </c>
      <c r="AH16" s="95"/>
      <c r="AI16" s="70"/>
      <c r="AJ16" s="73" t="s">
        <v>18</v>
      </c>
      <c r="AK16" s="71">
        <v>50</v>
      </c>
      <c r="AL16" s="66"/>
      <c r="AM16" s="96"/>
      <c r="AN16" s="73" t="s">
        <v>18</v>
      </c>
      <c r="AO16" s="71">
        <v>50</v>
      </c>
      <c r="AP16" s="95"/>
      <c r="AQ16" s="67"/>
      <c r="AR16" s="73" t="s">
        <v>18</v>
      </c>
      <c r="AS16" s="78">
        <v>300</v>
      </c>
      <c r="AT16" s="66"/>
      <c r="AU16" s="96"/>
      <c r="AV16" s="73" t="s">
        <v>18</v>
      </c>
      <c r="AW16" s="65">
        <v>200</v>
      </c>
      <c r="AX16" s="95"/>
    </row>
    <row r="17" spans="1:50" ht="27" customHeight="1">
      <c r="A17" s="94"/>
      <c r="B17" s="229"/>
      <c r="C17" s="229"/>
      <c r="D17" s="229"/>
      <c r="E17" s="94"/>
      <c r="F17" s="229"/>
      <c r="G17" s="229"/>
      <c r="H17" s="230"/>
      <c r="I17" s="94"/>
      <c r="J17" s="229"/>
      <c r="K17" s="229"/>
      <c r="L17" s="229"/>
      <c r="M17" s="94"/>
      <c r="N17" s="229"/>
      <c r="O17" s="229"/>
      <c r="P17" s="230"/>
      <c r="Q17" s="94"/>
      <c r="R17" s="229"/>
      <c r="S17" s="229"/>
      <c r="T17" s="229"/>
      <c r="U17" s="94"/>
      <c r="V17" s="229"/>
      <c r="W17" s="229"/>
      <c r="X17" s="230"/>
      <c r="Y17" s="66"/>
      <c r="Z17" s="66"/>
      <c r="AA17" s="94"/>
      <c r="AB17" s="73" t="s">
        <v>23</v>
      </c>
      <c r="AC17" s="65">
        <v>2</v>
      </c>
      <c r="AD17" s="66"/>
      <c r="AE17" s="96"/>
      <c r="AF17" s="73" t="s">
        <v>23</v>
      </c>
      <c r="AG17" s="65">
        <v>0</v>
      </c>
      <c r="AH17" s="95"/>
      <c r="AI17" s="70"/>
      <c r="AJ17" s="73" t="s">
        <v>23</v>
      </c>
      <c r="AK17" s="71">
        <v>0</v>
      </c>
      <c r="AL17" s="66"/>
      <c r="AM17" s="96"/>
      <c r="AN17" s="73" t="s">
        <v>23</v>
      </c>
      <c r="AO17" s="71">
        <v>1</v>
      </c>
      <c r="AP17" s="95"/>
      <c r="AQ17" s="67"/>
      <c r="AR17" s="73" t="s">
        <v>23</v>
      </c>
      <c r="AS17" s="78">
        <v>6</v>
      </c>
      <c r="AT17" s="66"/>
      <c r="AU17" s="105"/>
      <c r="AV17" s="73" t="s">
        <v>23</v>
      </c>
      <c r="AW17" s="65">
        <v>0</v>
      </c>
      <c r="AX17" s="95"/>
    </row>
    <row r="18" spans="1:50" ht="27" customHeight="1">
      <c r="A18" s="94"/>
      <c r="B18" s="48"/>
      <c r="C18" s="53"/>
      <c r="D18" s="48"/>
      <c r="E18" s="94"/>
      <c r="F18" s="48"/>
      <c r="G18" s="53"/>
      <c r="H18" s="51"/>
      <c r="I18" s="94"/>
      <c r="J18" s="48"/>
      <c r="K18" s="53"/>
      <c r="L18" s="48"/>
      <c r="M18" s="94"/>
      <c r="N18" s="48"/>
      <c r="O18" s="53"/>
      <c r="P18" s="51"/>
      <c r="Q18" s="94"/>
      <c r="R18" s="48"/>
      <c r="S18" s="53"/>
      <c r="T18" s="48"/>
      <c r="U18" s="94"/>
      <c r="V18" s="48"/>
      <c r="W18" s="53"/>
      <c r="X18" s="51"/>
      <c r="Y18" s="66"/>
      <c r="Z18" s="66"/>
      <c r="AA18" s="94"/>
      <c r="AB18" s="73" t="s">
        <v>28</v>
      </c>
      <c r="AC18" s="65">
        <v>2</v>
      </c>
      <c r="AD18" s="66"/>
      <c r="AE18" s="96"/>
      <c r="AF18" s="73" t="s">
        <v>28</v>
      </c>
      <c r="AG18" s="65">
        <v>3</v>
      </c>
      <c r="AH18" s="95"/>
      <c r="AI18" s="70"/>
      <c r="AJ18" s="73" t="s">
        <v>28</v>
      </c>
      <c r="AK18" s="71">
        <v>0</v>
      </c>
      <c r="AL18" s="66"/>
      <c r="AM18" s="96"/>
      <c r="AN18" s="73" t="s">
        <v>28</v>
      </c>
      <c r="AO18" s="71">
        <v>0</v>
      </c>
      <c r="AP18" s="95"/>
      <c r="AQ18" s="67"/>
      <c r="AR18" s="73" t="s">
        <v>28</v>
      </c>
      <c r="AS18" s="78">
        <v>0</v>
      </c>
      <c r="AT18" s="66"/>
      <c r="AU18" s="105"/>
      <c r="AV18" s="73" t="s">
        <v>28</v>
      </c>
      <c r="AW18" s="65">
        <v>3</v>
      </c>
      <c r="AX18" s="95"/>
    </row>
    <row r="19" spans="1:50" ht="27" customHeight="1">
      <c r="A19" s="94"/>
      <c r="B19" s="48"/>
      <c r="C19" s="53"/>
      <c r="D19" s="48"/>
      <c r="E19" s="94"/>
      <c r="F19" s="48"/>
      <c r="G19" s="53"/>
      <c r="H19" s="51"/>
      <c r="I19" s="94"/>
      <c r="J19" s="48"/>
      <c r="K19" s="53"/>
      <c r="L19" s="48"/>
      <c r="M19" s="94"/>
      <c r="N19" s="48"/>
      <c r="O19" s="53"/>
      <c r="P19" s="51"/>
      <c r="Q19" s="94"/>
      <c r="R19" s="48"/>
      <c r="S19" s="53"/>
      <c r="T19" s="48"/>
      <c r="U19" s="94"/>
      <c r="V19" s="48"/>
      <c r="W19" s="53"/>
      <c r="X19" s="51"/>
      <c r="Y19" s="66"/>
      <c r="Z19" s="66"/>
      <c r="AA19" s="94"/>
      <c r="AB19" s="73" t="s">
        <v>31</v>
      </c>
      <c r="AC19" s="65">
        <v>1</v>
      </c>
      <c r="AD19" s="66"/>
      <c r="AE19" s="96"/>
      <c r="AF19" s="73" t="s">
        <v>31</v>
      </c>
      <c r="AG19" s="65">
        <v>4</v>
      </c>
      <c r="AH19" s="95"/>
      <c r="AI19" s="70"/>
      <c r="AJ19" s="73" t="s">
        <v>31</v>
      </c>
      <c r="AK19" s="71">
        <v>1</v>
      </c>
      <c r="AL19" s="66"/>
      <c r="AM19" s="96"/>
      <c r="AN19" s="73" t="s">
        <v>31</v>
      </c>
      <c r="AO19" s="71">
        <v>0</v>
      </c>
      <c r="AP19" s="95"/>
      <c r="AQ19" s="67"/>
      <c r="AR19" s="73" t="s">
        <v>31</v>
      </c>
      <c r="AS19" s="78">
        <v>0</v>
      </c>
      <c r="AT19" s="66"/>
      <c r="AU19" s="105"/>
      <c r="AV19" s="73" t="s">
        <v>31</v>
      </c>
      <c r="AW19" s="65">
        <v>0</v>
      </c>
      <c r="AX19" s="95"/>
    </row>
    <row r="20" spans="1:50" ht="27" customHeight="1">
      <c r="A20" s="94"/>
      <c r="B20" s="48"/>
      <c r="C20" s="53"/>
      <c r="D20" s="48"/>
      <c r="E20" s="94"/>
      <c r="F20" s="48"/>
      <c r="G20" s="53"/>
      <c r="H20" s="51"/>
      <c r="I20" s="94"/>
      <c r="J20" s="48"/>
      <c r="K20" s="53"/>
      <c r="L20" s="48"/>
      <c r="M20" s="94"/>
      <c r="N20" s="48"/>
      <c r="O20" s="53"/>
      <c r="P20" s="51"/>
      <c r="Q20" s="94"/>
      <c r="R20" s="48"/>
      <c r="S20" s="53"/>
      <c r="T20" s="48"/>
      <c r="U20" s="94"/>
      <c r="V20" s="48"/>
      <c r="W20" s="53"/>
      <c r="X20" s="51"/>
      <c r="Y20" s="66"/>
      <c r="Z20" s="66"/>
      <c r="AA20" s="94"/>
      <c r="AB20" s="73" t="s">
        <v>34</v>
      </c>
      <c r="AC20" s="65">
        <v>2</v>
      </c>
      <c r="AD20" s="66"/>
      <c r="AE20" s="96"/>
      <c r="AF20" s="73" t="s">
        <v>34</v>
      </c>
      <c r="AG20" s="65">
        <v>4</v>
      </c>
      <c r="AH20" s="95"/>
      <c r="AI20" s="70"/>
      <c r="AJ20" s="73" t="s">
        <v>34</v>
      </c>
      <c r="AK20" s="71">
        <v>3</v>
      </c>
      <c r="AL20" s="66"/>
      <c r="AM20" s="96"/>
      <c r="AN20" s="73" t="s">
        <v>34</v>
      </c>
      <c r="AO20" s="71">
        <v>0</v>
      </c>
      <c r="AP20" s="95"/>
      <c r="AQ20" s="67"/>
      <c r="AR20" s="73" t="s">
        <v>34</v>
      </c>
      <c r="AS20" s="78">
        <v>0</v>
      </c>
      <c r="AT20" s="66"/>
      <c r="AU20" s="105"/>
      <c r="AV20" s="73" t="s">
        <v>34</v>
      </c>
      <c r="AW20" s="65">
        <v>1</v>
      </c>
      <c r="AX20" s="95"/>
    </row>
    <row r="21" spans="1:50" ht="27" customHeight="1">
      <c r="A21" s="94"/>
      <c r="B21" s="48"/>
      <c r="C21" s="53"/>
      <c r="D21" s="48"/>
      <c r="E21" s="94"/>
      <c r="F21" s="48"/>
      <c r="G21" s="53"/>
      <c r="H21" s="51"/>
      <c r="I21" s="94"/>
      <c r="J21" s="48"/>
      <c r="K21" s="53"/>
      <c r="L21" s="48"/>
      <c r="M21" s="94"/>
      <c r="N21" s="48"/>
      <c r="O21" s="53"/>
      <c r="P21" s="51"/>
      <c r="Q21" s="94"/>
      <c r="R21" s="48"/>
      <c r="S21" s="53"/>
      <c r="T21" s="48"/>
      <c r="U21" s="94"/>
      <c r="V21" s="48"/>
      <c r="W21" s="53"/>
      <c r="X21" s="51"/>
      <c r="Y21" s="66"/>
      <c r="Z21" s="66"/>
      <c r="AA21" s="94"/>
      <c r="AB21" s="73" t="s">
        <v>36</v>
      </c>
      <c r="AC21" s="65">
        <v>0</v>
      </c>
      <c r="AD21" s="66"/>
      <c r="AE21" s="96"/>
      <c r="AF21" s="73" t="s">
        <v>36</v>
      </c>
      <c r="AG21" s="65">
        <v>0</v>
      </c>
      <c r="AH21" s="95"/>
      <c r="AI21" s="70"/>
      <c r="AJ21" s="73" t="s">
        <v>36</v>
      </c>
      <c r="AK21" s="71">
        <v>3</v>
      </c>
      <c r="AL21" s="66"/>
      <c r="AM21" s="96"/>
      <c r="AN21" s="73" t="s">
        <v>36</v>
      </c>
      <c r="AO21" s="71">
        <v>3</v>
      </c>
      <c r="AP21" s="95"/>
      <c r="AQ21" s="67"/>
      <c r="AR21" s="73" t="s">
        <v>36</v>
      </c>
      <c r="AS21" s="78">
        <v>0</v>
      </c>
      <c r="AT21" s="66"/>
      <c r="AU21" s="105"/>
      <c r="AV21" s="73" t="s">
        <v>36</v>
      </c>
      <c r="AW21" s="65">
        <v>0</v>
      </c>
      <c r="AX21" s="95"/>
    </row>
    <row r="22" spans="1:50" ht="27" customHeight="1">
      <c r="A22" s="173"/>
      <c r="B22" s="231">
        <v>200</v>
      </c>
      <c r="C22" s="232" t="s">
        <v>19</v>
      </c>
      <c r="D22" s="213"/>
      <c r="E22" s="173"/>
      <c r="F22" s="231">
        <v>300</v>
      </c>
      <c r="G22" s="232" t="s">
        <v>19</v>
      </c>
      <c r="H22" s="174"/>
      <c r="I22" s="173"/>
      <c r="J22" s="231">
        <v>50</v>
      </c>
      <c r="K22" s="232" t="s">
        <v>19</v>
      </c>
      <c r="L22" s="213"/>
      <c r="M22" s="173"/>
      <c r="N22" s="231">
        <v>50</v>
      </c>
      <c r="O22" s="232" t="s">
        <v>19</v>
      </c>
      <c r="P22" s="174"/>
      <c r="Q22" s="173"/>
      <c r="R22" s="231">
        <v>200</v>
      </c>
      <c r="S22" s="232" t="s">
        <v>19</v>
      </c>
      <c r="T22" s="213"/>
      <c r="U22" s="173"/>
      <c r="V22" s="231">
        <v>100</v>
      </c>
      <c r="W22" s="232" t="s">
        <v>19</v>
      </c>
      <c r="X22" s="174"/>
      <c r="Y22" s="66"/>
      <c r="Z22" s="66"/>
      <c r="AA22" s="94"/>
      <c r="AB22" s="73" t="s">
        <v>38</v>
      </c>
      <c r="AC22" s="65">
        <v>0</v>
      </c>
      <c r="AD22" s="66"/>
      <c r="AE22" s="96"/>
      <c r="AF22" s="73" t="s">
        <v>38</v>
      </c>
      <c r="AG22" s="65">
        <v>0</v>
      </c>
      <c r="AH22" s="95"/>
      <c r="AI22" s="70"/>
      <c r="AJ22" s="73" t="s">
        <v>38</v>
      </c>
      <c r="AK22" s="71">
        <v>5</v>
      </c>
      <c r="AL22" s="66"/>
      <c r="AM22" s="96"/>
      <c r="AN22" s="73" t="s">
        <v>38</v>
      </c>
      <c r="AO22" s="71">
        <v>0</v>
      </c>
      <c r="AP22" s="95"/>
      <c r="AQ22" s="67"/>
      <c r="AR22" s="73" t="s">
        <v>38</v>
      </c>
      <c r="AS22" s="78">
        <v>1</v>
      </c>
      <c r="AT22" s="66"/>
      <c r="AU22" s="105"/>
      <c r="AV22" s="73" t="s">
        <v>38</v>
      </c>
      <c r="AW22" s="65">
        <v>0</v>
      </c>
      <c r="AX22" s="95"/>
    </row>
    <row r="23" spans="1:50" ht="27" customHeight="1">
      <c r="A23" s="173"/>
      <c r="B23" s="231"/>
      <c r="C23" s="232"/>
      <c r="D23" s="214"/>
      <c r="E23" s="173"/>
      <c r="F23" s="231"/>
      <c r="G23" s="232"/>
      <c r="H23" s="175"/>
      <c r="I23" s="173"/>
      <c r="J23" s="231"/>
      <c r="K23" s="232"/>
      <c r="L23" s="214"/>
      <c r="M23" s="173"/>
      <c r="N23" s="231"/>
      <c r="O23" s="232"/>
      <c r="P23" s="175"/>
      <c r="Q23" s="173"/>
      <c r="R23" s="231"/>
      <c r="S23" s="232"/>
      <c r="T23" s="214"/>
      <c r="U23" s="173"/>
      <c r="V23" s="231"/>
      <c r="W23" s="232"/>
      <c r="X23" s="175"/>
      <c r="Y23" s="66"/>
      <c r="Z23" s="66"/>
      <c r="AA23" s="94"/>
      <c r="AB23" s="73" t="s">
        <v>39</v>
      </c>
      <c r="AC23" s="65">
        <v>1</v>
      </c>
      <c r="AD23" s="66"/>
      <c r="AE23" s="96"/>
      <c r="AF23" s="73" t="s">
        <v>39</v>
      </c>
      <c r="AG23" s="65">
        <v>1</v>
      </c>
      <c r="AH23" s="95"/>
      <c r="AI23" s="70"/>
      <c r="AJ23" s="73" t="s">
        <v>39</v>
      </c>
      <c r="AK23" s="71">
        <v>0</v>
      </c>
      <c r="AL23" s="66"/>
      <c r="AM23" s="96"/>
      <c r="AN23" s="73" t="s">
        <v>39</v>
      </c>
      <c r="AO23" s="71">
        <v>0</v>
      </c>
      <c r="AP23" s="95"/>
      <c r="AQ23" s="67"/>
      <c r="AR23" s="73" t="s">
        <v>39</v>
      </c>
      <c r="AS23" s="78">
        <v>4</v>
      </c>
      <c r="AT23" s="66"/>
      <c r="AU23" s="96"/>
      <c r="AV23" s="73" t="s">
        <v>39</v>
      </c>
      <c r="AW23" s="65">
        <v>2</v>
      </c>
      <c r="AX23" s="95"/>
    </row>
    <row r="24" spans="1:50" ht="23.1" customHeight="1">
      <c r="A24" s="116"/>
      <c r="B24" s="169"/>
      <c r="C24" s="169"/>
      <c r="D24" s="101"/>
      <c r="E24" s="116"/>
      <c r="F24" s="169"/>
      <c r="G24" s="169"/>
      <c r="H24" s="102"/>
      <c r="I24" s="116"/>
      <c r="J24" s="169"/>
      <c r="K24" s="169"/>
      <c r="L24" s="101"/>
      <c r="M24" s="116"/>
      <c r="N24" s="169"/>
      <c r="O24" s="169"/>
      <c r="P24" s="102"/>
      <c r="Q24" s="116"/>
      <c r="R24" s="169"/>
      <c r="S24" s="169"/>
      <c r="T24" s="101"/>
      <c r="U24" s="116"/>
      <c r="V24" s="169"/>
      <c r="W24" s="169"/>
      <c r="X24" s="102"/>
      <c r="Y24" s="66"/>
      <c r="Z24" s="66"/>
      <c r="AA24" s="116"/>
      <c r="AB24" s="117"/>
      <c r="AC24" s="117"/>
      <c r="AD24" s="117"/>
      <c r="AE24" s="118"/>
      <c r="AF24" s="117"/>
      <c r="AG24" s="117"/>
      <c r="AH24" s="119"/>
      <c r="AI24" s="120"/>
      <c r="AJ24" s="117"/>
      <c r="AK24" s="117"/>
      <c r="AL24" s="117"/>
      <c r="AM24" s="118"/>
      <c r="AN24" s="117"/>
      <c r="AO24" s="117"/>
      <c r="AP24" s="119"/>
      <c r="AQ24" s="121"/>
      <c r="AR24" s="117"/>
      <c r="AS24" s="117"/>
      <c r="AT24" s="117"/>
      <c r="AU24" s="122"/>
      <c r="AV24" s="117"/>
      <c r="AW24" s="117"/>
      <c r="AX24" s="119"/>
    </row>
    <row r="25" spans="1:50" ht="23.1" customHeight="1">
      <c r="A25" s="45"/>
      <c r="B25" s="47"/>
      <c r="C25" s="47"/>
      <c r="D25" s="125"/>
      <c r="E25" s="45"/>
      <c r="F25" s="47"/>
      <c r="G25" s="47"/>
      <c r="H25" s="162"/>
      <c r="I25" s="45"/>
      <c r="J25" s="47"/>
      <c r="K25" s="47"/>
      <c r="L25" s="125"/>
      <c r="M25" s="45"/>
      <c r="N25" s="47"/>
      <c r="O25" s="47"/>
      <c r="P25" s="162"/>
      <c r="Q25" s="45"/>
      <c r="R25" s="47"/>
      <c r="S25" s="47"/>
      <c r="T25" s="125"/>
      <c r="U25" s="45"/>
      <c r="V25" s="47"/>
      <c r="W25" s="47"/>
      <c r="X25" s="162"/>
      <c r="Y25" s="66"/>
      <c r="Z25" s="66"/>
      <c r="AA25" s="94"/>
      <c r="AB25" s="66"/>
      <c r="AC25" s="66"/>
      <c r="AD25" s="66"/>
      <c r="AE25" s="96"/>
      <c r="AF25" s="66"/>
      <c r="AG25" s="66"/>
      <c r="AH25" s="95"/>
      <c r="AI25" s="70"/>
      <c r="AJ25" s="66"/>
      <c r="AK25" s="66"/>
      <c r="AL25" s="66"/>
      <c r="AM25" s="96"/>
      <c r="AN25" s="66"/>
      <c r="AO25" s="66"/>
      <c r="AP25" s="95"/>
      <c r="AQ25" s="67"/>
      <c r="AR25" s="67"/>
      <c r="AS25" s="75"/>
      <c r="AT25" s="66"/>
      <c r="AU25" s="105"/>
      <c r="AV25" s="66"/>
      <c r="AW25" s="66"/>
      <c r="AX25" s="95"/>
    </row>
    <row r="26" spans="1:50" s="72" customFormat="1" ht="36.950000000000003" customHeight="1">
      <c r="A26" s="94"/>
      <c r="B26" s="229" t="s">
        <v>64</v>
      </c>
      <c r="C26" s="229"/>
      <c r="D26" s="50"/>
      <c r="E26" s="54"/>
      <c r="F26" s="229" t="s">
        <v>65</v>
      </c>
      <c r="G26" s="229"/>
      <c r="H26" s="221"/>
      <c r="I26" s="52"/>
      <c r="J26" s="229" t="s">
        <v>66</v>
      </c>
      <c r="K26" s="229"/>
      <c r="L26" s="220"/>
      <c r="M26" s="52"/>
      <c r="N26" s="229" t="s">
        <v>67</v>
      </c>
      <c r="O26" s="229"/>
      <c r="P26" s="221"/>
      <c r="Q26" s="52"/>
      <c r="R26" s="229" t="s">
        <v>68</v>
      </c>
      <c r="S26" s="229"/>
      <c r="T26" s="220"/>
      <c r="U26" s="52"/>
      <c r="V26" s="229" t="s">
        <v>69</v>
      </c>
      <c r="W26" s="229"/>
      <c r="X26" s="221"/>
      <c r="Y26" s="163"/>
      <c r="Z26" s="163"/>
      <c r="AA26" s="94"/>
      <c r="AB26" s="170"/>
      <c r="AC26" s="68" t="s">
        <v>69</v>
      </c>
      <c r="AD26" s="163"/>
      <c r="AE26" s="171"/>
      <c r="AF26" s="64"/>
      <c r="AG26" s="69" t="s">
        <v>68</v>
      </c>
      <c r="AH26" s="95"/>
      <c r="AI26" s="70"/>
      <c r="AJ26" s="64"/>
      <c r="AK26" s="71" t="s">
        <v>67</v>
      </c>
      <c r="AL26" s="66"/>
      <c r="AM26" s="96"/>
      <c r="AN26" s="64"/>
      <c r="AO26" s="71" t="s">
        <v>66</v>
      </c>
      <c r="AP26" s="95"/>
      <c r="AQ26" s="67"/>
      <c r="AR26" s="64"/>
      <c r="AS26" s="69" t="s">
        <v>65</v>
      </c>
      <c r="AT26" s="66"/>
      <c r="AU26" s="105"/>
      <c r="AV26" s="64"/>
      <c r="AW26" s="78" t="s">
        <v>64</v>
      </c>
      <c r="AX26" s="95"/>
    </row>
    <row r="27" spans="1:50" ht="27" customHeight="1">
      <c r="A27" s="94"/>
      <c r="B27" s="229" t="s">
        <v>56</v>
      </c>
      <c r="C27" s="229">
        <v>100</v>
      </c>
      <c r="D27" s="229" t="s">
        <v>17</v>
      </c>
      <c r="E27" s="94"/>
      <c r="F27" s="229" t="s">
        <v>56</v>
      </c>
      <c r="G27" s="229">
        <v>50</v>
      </c>
      <c r="H27" s="230" t="s">
        <v>17</v>
      </c>
      <c r="I27" s="94"/>
      <c r="J27" s="229" t="s">
        <v>56</v>
      </c>
      <c r="K27" s="229">
        <v>50</v>
      </c>
      <c r="L27" s="229" t="s">
        <v>17</v>
      </c>
      <c r="M27" s="94"/>
      <c r="N27" s="229" t="s">
        <v>56</v>
      </c>
      <c r="O27" s="229">
        <v>100</v>
      </c>
      <c r="P27" s="230" t="s">
        <v>17</v>
      </c>
      <c r="Q27" s="94"/>
      <c r="R27" s="229" t="s">
        <v>56</v>
      </c>
      <c r="S27" s="229">
        <v>100</v>
      </c>
      <c r="T27" s="229" t="s">
        <v>17</v>
      </c>
      <c r="U27" s="94"/>
      <c r="V27" s="229" t="s">
        <v>56</v>
      </c>
      <c r="W27" s="229">
        <v>100</v>
      </c>
      <c r="X27" s="230" t="s">
        <v>17</v>
      </c>
      <c r="Y27" s="66"/>
      <c r="Z27" s="66"/>
      <c r="AA27" s="94"/>
      <c r="AB27" s="73" t="s">
        <v>18</v>
      </c>
      <c r="AC27" s="68">
        <v>250</v>
      </c>
      <c r="AD27" s="66"/>
      <c r="AE27" s="96"/>
      <c r="AF27" s="73" t="s">
        <v>18</v>
      </c>
      <c r="AG27" s="69">
        <v>120</v>
      </c>
      <c r="AH27" s="95"/>
      <c r="AI27" s="70"/>
      <c r="AJ27" s="73" t="s">
        <v>18</v>
      </c>
      <c r="AK27" s="71">
        <v>120</v>
      </c>
      <c r="AL27" s="66"/>
      <c r="AM27" s="96"/>
      <c r="AN27" s="73" t="s">
        <v>18</v>
      </c>
      <c r="AO27" s="71">
        <v>50</v>
      </c>
      <c r="AP27" s="95"/>
      <c r="AQ27" s="67"/>
      <c r="AR27" s="73" t="s">
        <v>18</v>
      </c>
      <c r="AS27" s="69">
        <v>50</v>
      </c>
      <c r="AT27" s="66"/>
      <c r="AU27" s="105"/>
      <c r="AV27" s="73" t="s">
        <v>18</v>
      </c>
      <c r="AW27" s="78">
        <v>250</v>
      </c>
      <c r="AX27" s="95"/>
    </row>
    <row r="28" spans="1:50" ht="27" customHeight="1">
      <c r="A28" s="94"/>
      <c r="B28" s="229"/>
      <c r="C28" s="229"/>
      <c r="D28" s="229"/>
      <c r="E28" s="94"/>
      <c r="F28" s="229"/>
      <c r="G28" s="229"/>
      <c r="H28" s="230"/>
      <c r="I28" s="94"/>
      <c r="J28" s="229"/>
      <c r="K28" s="229"/>
      <c r="L28" s="229"/>
      <c r="M28" s="94"/>
      <c r="N28" s="229"/>
      <c r="O28" s="229"/>
      <c r="P28" s="230"/>
      <c r="Q28" s="94"/>
      <c r="R28" s="229"/>
      <c r="S28" s="229"/>
      <c r="T28" s="229"/>
      <c r="U28" s="94"/>
      <c r="V28" s="229"/>
      <c r="W28" s="229"/>
      <c r="X28" s="230"/>
      <c r="Y28" s="66"/>
      <c r="Z28" s="66"/>
      <c r="AA28" s="94"/>
      <c r="AB28" s="73" t="s">
        <v>23</v>
      </c>
      <c r="AC28" s="68">
        <v>6</v>
      </c>
      <c r="AD28" s="66"/>
      <c r="AE28" s="96"/>
      <c r="AF28" s="73" t="s">
        <v>23</v>
      </c>
      <c r="AG28" s="69">
        <v>1</v>
      </c>
      <c r="AH28" s="95"/>
      <c r="AI28" s="70"/>
      <c r="AJ28" s="73" t="s">
        <v>23</v>
      </c>
      <c r="AK28" s="71">
        <v>3</v>
      </c>
      <c r="AL28" s="66"/>
      <c r="AM28" s="96"/>
      <c r="AN28" s="73" t="s">
        <v>23</v>
      </c>
      <c r="AO28" s="71">
        <v>1</v>
      </c>
      <c r="AP28" s="95"/>
      <c r="AQ28" s="67"/>
      <c r="AR28" s="73" t="s">
        <v>23</v>
      </c>
      <c r="AS28" s="69">
        <v>2</v>
      </c>
      <c r="AT28" s="66"/>
      <c r="AU28" s="105"/>
      <c r="AV28" s="73" t="s">
        <v>23</v>
      </c>
      <c r="AW28" s="78">
        <v>1</v>
      </c>
      <c r="AX28" s="95"/>
    </row>
    <row r="29" spans="1:50" ht="27" customHeight="1">
      <c r="A29" s="94"/>
      <c r="B29" s="48"/>
      <c r="C29" s="53"/>
      <c r="D29" s="48"/>
      <c r="E29" s="94"/>
      <c r="F29" s="48"/>
      <c r="G29" s="53"/>
      <c r="H29" s="51"/>
      <c r="I29" s="94"/>
      <c r="J29" s="48"/>
      <c r="K29" s="53"/>
      <c r="L29" s="48"/>
      <c r="M29" s="94"/>
      <c r="N29" s="48"/>
      <c r="O29" s="53"/>
      <c r="P29" s="51"/>
      <c r="Q29" s="94"/>
      <c r="R29" s="48"/>
      <c r="S29" s="53"/>
      <c r="T29" s="48"/>
      <c r="U29" s="94"/>
      <c r="V29" s="48"/>
      <c r="W29" s="53"/>
      <c r="X29" s="51"/>
      <c r="Y29" s="66"/>
      <c r="Z29" s="66"/>
      <c r="AA29" s="94"/>
      <c r="AB29" s="73" t="s">
        <v>28</v>
      </c>
      <c r="AC29" s="68">
        <v>1</v>
      </c>
      <c r="AD29" s="66"/>
      <c r="AE29" s="96"/>
      <c r="AF29" s="73" t="s">
        <v>28</v>
      </c>
      <c r="AG29" s="69">
        <v>1</v>
      </c>
      <c r="AH29" s="95"/>
      <c r="AI29" s="70"/>
      <c r="AJ29" s="73" t="s">
        <v>28</v>
      </c>
      <c r="AK29" s="71">
        <v>0</v>
      </c>
      <c r="AL29" s="66"/>
      <c r="AM29" s="96"/>
      <c r="AN29" s="73" t="s">
        <v>28</v>
      </c>
      <c r="AO29" s="71">
        <v>0</v>
      </c>
      <c r="AP29" s="95"/>
      <c r="AQ29" s="67"/>
      <c r="AR29" s="73" t="s">
        <v>28</v>
      </c>
      <c r="AS29" s="69">
        <v>0</v>
      </c>
      <c r="AT29" s="66"/>
      <c r="AU29" s="105"/>
      <c r="AV29" s="73" t="s">
        <v>28</v>
      </c>
      <c r="AW29" s="78">
        <v>1</v>
      </c>
      <c r="AX29" s="95"/>
    </row>
    <row r="30" spans="1:50" ht="27" customHeight="1">
      <c r="A30" s="94"/>
      <c r="B30" s="48"/>
      <c r="C30" s="53"/>
      <c r="D30" s="48"/>
      <c r="E30" s="94"/>
      <c r="F30" s="48"/>
      <c r="G30" s="53"/>
      <c r="H30" s="51"/>
      <c r="I30" s="94"/>
      <c r="J30" s="48"/>
      <c r="K30" s="53"/>
      <c r="L30" s="48"/>
      <c r="M30" s="94"/>
      <c r="N30" s="48"/>
      <c r="O30" s="53"/>
      <c r="P30" s="51"/>
      <c r="Q30" s="94"/>
      <c r="R30" s="48"/>
      <c r="S30" s="53"/>
      <c r="T30" s="48"/>
      <c r="U30" s="94"/>
      <c r="V30" s="48"/>
      <c r="W30" s="53"/>
      <c r="X30" s="51"/>
      <c r="Y30" s="66"/>
      <c r="Z30" s="66"/>
      <c r="AA30" s="94"/>
      <c r="AB30" s="73" t="s">
        <v>31</v>
      </c>
      <c r="AC30" s="68">
        <v>0</v>
      </c>
      <c r="AD30" s="66"/>
      <c r="AE30" s="96"/>
      <c r="AF30" s="73" t="s">
        <v>31</v>
      </c>
      <c r="AG30" s="69">
        <v>3</v>
      </c>
      <c r="AH30" s="95"/>
      <c r="AI30" s="70"/>
      <c r="AJ30" s="73" t="s">
        <v>31</v>
      </c>
      <c r="AK30" s="71">
        <v>0</v>
      </c>
      <c r="AL30" s="66"/>
      <c r="AM30" s="96"/>
      <c r="AN30" s="73" t="s">
        <v>31</v>
      </c>
      <c r="AO30" s="71">
        <v>0</v>
      </c>
      <c r="AP30" s="95"/>
      <c r="AQ30" s="67"/>
      <c r="AR30" s="73" t="s">
        <v>31</v>
      </c>
      <c r="AS30" s="69">
        <v>4</v>
      </c>
      <c r="AT30" s="66"/>
      <c r="AU30" s="96"/>
      <c r="AV30" s="73" t="s">
        <v>31</v>
      </c>
      <c r="AW30" s="78">
        <v>1</v>
      </c>
      <c r="AX30" s="95"/>
    </row>
    <row r="31" spans="1:50" ht="27" customHeight="1">
      <c r="A31" s="94"/>
      <c r="B31" s="48"/>
      <c r="C31" s="53"/>
      <c r="D31" s="48"/>
      <c r="E31" s="94"/>
      <c r="F31" s="48"/>
      <c r="G31" s="53"/>
      <c r="H31" s="51"/>
      <c r="I31" s="94"/>
      <c r="J31" s="48"/>
      <c r="K31" s="53"/>
      <c r="L31" s="48"/>
      <c r="M31" s="94"/>
      <c r="N31" s="48"/>
      <c r="O31" s="53"/>
      <c r="P31" s="51"/>
      <c r="Q31" s="94"/>
      <c r="R31" s="48"/>
      <c r="S31" s="53"/>
      <c r="T31" s="48"/>
      <c r="U31" s="94"/>
      <c r="V31" s="48"/>
      <c r="W31" s="53"/>
      <c r="X31" s="51"/>
      <c r="Y31" s="66"/>
      <c r="Z31" s="66"/>
      <c r="AA31" s="94"/>
      <c r="AB31" s="73" t="s">
        <v>34</v>
      </c>
      <c r="AC31" s="68">
        <v>1</v>
      </c>
      <c r="AD31" s="66"/>
      <c r="AE31" s="96"/>
      <c r="AF31" s="73" t="s">
        <v>34</v>
      </c>
      <c r="AG31" s="69">
        <v>0</v>
      </c>
      <c r="AH31" s="95"/>
      <c r="AI31" s="70"/>
      <c r="AJ31" s="73" t="s">
        <v>34</v>
      </c>
      <c r="AK31" s="71">
        <v>0</v>
      </c>
      <c r="AL31" s="66"/>
      <c r="AM31" s="96"/>
      <c r="AN31" s="73" t="s">
        <v>34</v>
      </c>
      <c r="AO31" s="71">
        <v>0</v>
      </c>
      <c r="AP31" s="95"/>
      <c r="AQ31" s="67"/>
      <c r="AR31" s="73" t="s">
        <v>34</v>
      </c>
      <c r="AS31" s="69">
        <v>3</v>
      </c>
      <c r="AT31" s="66"/>
      <c r="AU31" s="96"/>
      <c r="AV31" s="73" t="s">
        <v>34</v>
      </c>
      <c r="AW31" s="78">
        <v>2</v>
      </c>
      <c r="AX31" s="95"/>
    </row>
    <row r="32" spans="1:50" ht="27" customHeight="1">
      <c r="A32" s="94"/>
      <c r="B32" s="48"/>
      <c r="C32" s="53"/>
      <c r="D32" s="48"/>
      <c r="E32" s="94"/>
      <c r="F32" s="48"/>
      <c r="G32" s="53"/>
      <c r="H32" s="51"/>
      <c r="I32" s="94"/>
      <c r="J32" s="48"/>
      <c r="K32" s="53"/>
      <c r="L32" s="48"/>
      <c r="M32" s="94"/>
      <c r="N32" s="48"/>
      <c r="O32" s="53"/>
      <c r="P32" s="51"/>
      <c r="Q32" s="94"/>
      <c r="R32" s="48"/>
      <c r="S32" s="53"/>
      <c r="T32" s="48"/>
      <c r="U32" s="94"/>
      <c r="V32" s="48"/>
      <c r="W32" s="53"/>
      <c r="X32" s="51"/>
      <c r="Y32" s="66"/>
      <c r="Z32" s="66"/>
      <c r="AA32" s="94"/>
      <c r="AB32" s="73" t="s">
        <v>36</v>
      </c>
      <c r="AC32" s="68">
        <v>0</v>
      </c>
      <c r="AD32" s="66"/>
      <c r="AE32" s="96"/>
      <c r="AF32" s="73" t="s">
        <v>36</v>
      </c>
      <c r="AG32" s="69">
        <v>0</v>
      </c>
      <c r="AH32" s="95"/>
      <c r="AI32" s="70"/>
      <c r="AJ32" s="73" t="s">
        <v>36</v>
      </c>
      <c r="AK32" s="71">
        <v>3</v>
      </c>
      <c r="AL32" s="66"/>
      <c r="AM32" s="96"/>
      <c r="AN32" s="73" t="s">
        <v>36</v>
      </c>
      <c r="AO32" s="71">
        <v>0</v>
      </c>
      <c r="AP32" s="95"/>
      <c r="AQ32" s="67"/>
      <c r="AR32" s="73" t="s">
        <v>36</v>
      </c>
      <c r="AS32" s="69">
        <v>3</v>
      </c>
      <c r="AT32" s="66"/>
      <c r="AU32" s="96"/>
      <c r="AV32" s="73" t="s">
        <v>36</v>
      </c>
      <c r="AW32" s="78">
        <v>0</v>
      </c>
      <c r="AX32" s="95"/>
    </row>
    <row r="33" spans="1:50" ht="27" customHeight="1">
      <c r="A33" s="164"/>
      <c r="B33" s="233">
        <v>250</v>
      </c>
      <c r="C33" s="234" t="s">
        <v>19</v>
      </c>
      <c r="D33" s="165"/>
      <c r="E33" s="164"/>
      <c r="F33" s="233">
        <v>50</v>
      </c>
      <c r="G33" s="234" t="s">
        <v>19</v>
      </c>
      <c r="H33" s="166"/>
      <c r="I33" s="164"/>
      <c r="J33" s="233">
        <v>50</v>
      </c>
      <c r="K33" s="234" t="s">
        <v>19</v>
      </c>
      <c r="L33" s="165"/>
      <c r="M33" s="164"/>
      <c r="N33" s="233">
        <v>120</v>
      </c>
      <c r="O33" s="234" t="s">
        <v>19</v>
      </c>
      <c r="P33" s="166"/>
      <c r="Q33" s="164"/>
      <c r="R33" s="233">
        <v>120</v>
      </c>
      <c r="S33" s="234" t="s">
        <v>19</v>
      </c>
      <c r="T33" s="165"/>
      <c r="U33" s="164"/>
      <c r="V33" s="233">
        <v>250</v>
      </c>
      <c r="W33" s="234" t="s">
        <v>19</v>
      </c>
      <c r="X33" s="166"/>
      <c r="Y33" s="66"/>
      <c r="Z33" s="66"/>
      <c r="AA33" s="94"/>
      <c r="AB33" s="73" t="s">
        <v>38</v>
      </c>
      <c r="AC33" s="68">
        <v>0</v>
      </c>
      <c r="AD33" s="66"/>
      <c r="AE33" s="96"/>
      <c r="AF33" s="73" t="s">
        <v>38</v>
      </c>
      <c r="AG33" s="69">
        <v>0</v>
      </c>
      <c r="AH33" s="95"/>
      <c r="AI33" s="70"/>
      <c r="AJ33" s="73" t="s">
        <v>38</v>
      </c>
      <c r="AK33" s="71">
        <v>4</v>
      </c>
      <c r="AL33" s="66"/>
      <c r="AM33" s="96"/>
      <c r="AN33" s="73" t="s">
        <v>38</v>
      </c>
      <c r="AO33" s="71">
        <v>2</v>
      </c>
      <c r="AP33" s="95"/>
      <c r="AQ33" s="67"/>
      <c r="AR33" s="73" t="s">
        <v>38</v>
      </c>
      <c r="AS33" s="69">
        <v>0</v>
      </c>
      <c r="AT33" s="66"/>
      <c r="AU33" s="96"/>
      <c r="AV33" s="73" t="s">
        <v>38</v>
      </c>
      <c r="AW33" s="78">
        <v>0</v>
      </c>
      <c r="AX33" s="95"/>
    </row>
    <row r="34" spans="1:50" ht="27" customHeight="1">
      <c r="A34" s="164"/>
      <c r="B34" s="233"/>
      <c r="C34" s="234"/>
      <c r="D34" s="160"/>
      <c r="E34" s="164"/>
      <c r="F34" s="233"/>
      <c r="G34" s="234"/>
      <c r="H34" s="161"/>
      <c r="I34" s="164"/>
      <c r="J34" s="233"/>
      <c r="K34" s="234"/>
      <c r="L34" s="160"/>
      <c r="M34" s="164"/>
      <c r="N34" s="233"/>
      <c r="O34" s="234"/>
      <c r="P34" s="161"/>
      <c r="Q34" s="164"/>
      <c r="R34" s="233"/>
      <c r="S34" s="234"/>
      <c r="T34" s="160"/>
      <c r="U34" s="164"/>
      <c r="V34" s="233"/>
      <c r="W34" s="234"/>
      <c r="X34" s="161"/>
      <c r="Y34" s="66"/>
      <c r="Z34" s="66"/>
      <c r="AA34" s="94"/>
      <c r="AB34" s="73" t="s">
        <v>39</v>
      </c>
      <c r="AC34" s="68">
        <v>1</v>
      </c>
      <c r="AD34" s="66"/>
      <c r="AE34" s="96"/>
      <c r="AF34" s="73" t="s">
        <v>39</v>
      </c>
      <c r="AG34" s="69">
        <v>0</v>
      </c>
      <c r="AH34" s="95"/>
      <c r="AI34" s="70"/>
      <c r="AJ34" s="73" t="s">
        <v>39</v>
      </c>
      <c r="AK34" s="71">
        <v>0</v>
      </c>
      <c r="AL34" s="66"/>
      <c r="AM34" s="96"/>
      <c r="AN34" s="73" t="s">
        <v>39</v>
      </c>
      <c r="AO34" s="71">
        <v>0</v>
      </c>
      <c r="AP34" s="95"/>
      <c r="AQ34" s="67"/>
      <c r="AR34" s="73" t="s">
        <v>39</v>
      </c>
      <c r="AS34" s="69">
        <v>0</v>
      </c>
      <c r="AT34" s="66"/>
      <c r="AU34" s="96"/>
      <c r="AV34" s="73" t="s">
        <v>39</v>
      </c>
      <c r="AW34" s="78">
        <v>2</v>
      </c>
      <c r="AX34" s="95"/>
    </row>
    <row r="35" spans="1:50" ht="23.1" customHeight="1">
      <c r="A35" s="116"/>
      <c r="B35" s="169"/>
      <c r="C35" s="169"/>
      <c r="D35" s="101"/>
      <c r="E35" s="116"/>
      <c r="F35" s="169"/>
      <c r="G35" s="169"/>
      <c r="H35" s="102"/>
      <c r="I35" s="116"/>
      <c r="J35" s="169"/>
      <c r="K35" s="169"/>
      <c r="L35" s="101"/>
      <c r="M35" s="116"/>
      <c r="N35" s="169"/>
      <c r="O35" s="169"/>
      <c r="P35" s="102"/>
      <c r="Q35" s="116"/>
      <c r="R35" s="169"/>
      <c r="S35" s="169"/>
      <c r="T35" s="101"/>
      <c r="U35" s="116"/>
      <c r="V35" s="169"/>
      <c r="W35" s="169"/>
      <c r="X35" s="102"/>
      <c r="Y35" s="70"/>
      <c r="Z35" s="70"/>
      <c r="AA35" s="94"/>
      <c r="AB35" s="66"/>
      <c r="AC35" s="66"/>
      <c r="AD35" s="66"/>
      <c r="AE35" s="96"/>
      <c r="AF35" s="66"/>
      <c r="AG35" s="66"/>
      <c r="AH35" s="95"/>
      <c r="AI35" s="70"/>
      <c r="AJ35" s="66"/>
      <c r="AK35" s="66"/>
      <c r="AL35" s="66"/>
      <c r="AM35" s="96"/>
      <c r="AN35" s="66"/>
      <c r="AO35" s="66"/>
      <c r="AP35" s="95"/>
      <c r="AQ35" s="67"/>
      <c r="AR35" s="67"/>
      <c r="AS35" s="67"/>
      <c r="AT35" s="70"/>
      <c r="AU35" s="96"/>
      <c r="AV35" s="70"/>
      <c r="AW35" s="70"/>
      <c r="AX35" s="106"/>
    </row>
    <row r="36" spans="1:50" ht="23.1" customHeight="1">
      <c r="A36" s="45"/>
      <c r="B36" s="47"/>
      <c r="C36" s="47"/>
      <c r="D36" s="125"/>
      <c r="E36" s="45"/>
      <c r="F36" s="47"/>
      <c r="G36" s="47"/>
      <c r="H36" s="162"/>
      <c r="I36" s="45"/>
      <c r="J36" s="47"/>
      <c r="K36" s="47"/>
      <c r="L36" s="125"/>
      <c r="M36" s="45"/>
      <c r="N36" s="47"/>
      <c r="O36" s="47"/>
      <c r="P36" s="162"/>
      <c r="Q36" s="45"/>
      <c r="R36" s="47"/>
      <c r="S36" s="47"/>
      <c r="T36" s="125"/>
      <c r="U36" s="45"/>
      <c r="V36" s="47"/>
      <c r="W36" s="47"/>
      <c r="X36" s="162"/>
      <c r="Y36" s="70"/>
      <c r="Z36" s="70"/>
      <c r="AA36" s="109"/>
      <c r="AB36" s="110"/>
      <c r="AC36" s="110"/>
      <c r="AD36" s="110"/>
      <c r="AE36" s="111"/>
      <c r="AF36" s="110"/>
      <c r="AG36" s="110"/>
      <c r="AH36" s="112"/>
      <c r="AI36" s="113"/>
      <c r="AJ36" s="110"/>
      <c r="AK36" s="110"/>
      <c r="AL36" s="110"/>
      <c r="AM36" s="111"/>
      <c r="AN36" s="110"/>
      <c r="AO36" s="110"/>
      <c r="AP36" s="112"/>
      <c r="AQ36" s="114"/>
      <c r="AR36" s="114"/>
      <c r="AS36" s="114"/>
      <c r="AT36" s="113"/>
      <c r="AU36" s="109"/>
      <c r="AV36" s="114"/>
      <c r="AW36" s="114"/>
      <c r="AX36" s="115"/>
    </row>
    <row r="37" spans="1:50" s="72" customFormat="1" ht="36.950000000000003" customHeight="1">
      <c r="A37" s="94"/>
      <c r="B37" s="229" t="s">
        <v>70</v>
      </c>
      <c r="C37" s="229"/>
      <c r="D37" s="220"/>
      <c r="E37" s="235" t="s">
        <v>71</v>
      </c>
      <c r="F37" s="236"/>
      <c r="G37" s="236"/>
      <c r="H37" s="237"/>
      <c r="I37" s="52"/>
      <c r="J37" s="229" t="s">
        <v>72</v>
      </c>
      <c r="K37" s="229"/>
      <c r="L37" s="220"/>
      <c r="M37" s="52"/>
      <c r="N37" s="229" t="s">
        <v>73</v>
      </c>
      <c r="O37" s="229"/>
      <c r="P37" s="221"/>
      <c r="Q37" s="52"/>
      <c r="R37" s="229" t="s">
        <v>74</v>
      </c>
      <c r="S37" s="229"/>
      <c r="T37" s="220"/>
      <c r="U37" s="52"/>
      <c r="V37" s="229" t="s">
        <v>75</v>
      </c>
      <c r="W37" s="229"/>
      <c r="X37" s="161"/>
      <c r="Y37" s="66"/>
      <c r="Z37" s="66"/>
      <c r="AA37" s="123"/>
      <c r="AB37" s="64"/>
      <c r="AC37" s="79" t="s">
        <v>75</v>
      </c>
      <c r="AD37" s="80"/>
      <c r="AE37" s="97"/>
      <c r="AF37" s="64"/>
      <c r="AG37" s="78" t="s">
        <v>74</v>
      </c>
      <c r="AH37" s="95"/>
      <c r="AI37" s="81"/>
      <c r="AJ37" s="64"/>
      <c r="AK37" s="65" t="s">
        <v>73</v>
      </c>
      <c r="AL37" s="66"/>
      <c r="AM37" s="97"/>
      <c r="AN37" s="64"/>
      <c r="AO37" s="71" t="s">
        <v>76</v>
      </c>
      <c r="AP37" s="95"/>
      <c r="AQ37" s="67"/>
      <c r="AR37" s="82"/>
      <c r="AS37" s="76" t="s">
        <v>71</v>
      </c>
      <c r="AT37" s="77"/>
      <c r="AU37" s="94"/>
      <c r="AV37" s="64"/>
      <c r="AW37" s="69" t="s">
        <v>70</v>
      </c>
      <c r="AX37" s="95"/>
    </row>
    <row r="38" spans="1:50" ht="27" customHeight="1">
      <c r="A38" s="94"/>
      <c r="B38" s="229" t="s">
        <v>56</v>
      </c>
      <c r="C38" s="229">
        <v>75</v>
      </c>
      <c r="D38" s="229" t="s">
        <v>17</v>
      </c>
      <c r="E38" s="94"/>
      <c r="F38" s="229" t="s">
        <v>56</v>
      </c>
      <c r="G38" s="229">
        <v>100</v>
      </c>
      <c r="H38" s="230" t="s">
        <v>17</v>
      </c>
      <c r="I38" s="94"/>
      <c r="J38" s="229" t="s">
        <v>56</v>
      </c>
      <c r="K38" s="229">
        <v>50</v>
      </c>
      <c r="L38" s="229" t="s">
        <v>17</v>
      </c>
      <c r="M38" s="94"/>
      <c r="N38" s="229" t="s">
        <v>56</v>
      </c>
      <c r="O38" s="229">
        <v>150</v>
      </c>
      <c r="P38" s="230" t="s">
        <v>17</v>
      </c>
      <c r="Q38" s="94"/>
      <c r="R38" s="229" t="s">
        <v>56</v>
      </c>
      <c r="S38" s="229">
        <v>50</v>
      </c>
      <c r="T38" s="229" t="s">
        <v>17</v>
      </c>
      <c r="U38" s="94"/>
      <c r="V38" s="229" t="s">
        <v>56</v>
      </c>
      <c r="W38" s="229">
        <v>50</v>
      </c>
      <c r="X38" s="230" t="s">
        <v>17</v>
      </c>
      <c r="Y38" s="66"/>
      <c r="Z38" s="66"/>
      <c r="AA38" s="123"/>
      <c r="AB38" s="73" t="s">
        <v>18</v>
      </c>
      <c r="AC38" s="68">
        <v>100</v>
      </c>
      <c r="AD38" s="66"/>
      <c r="AE38" s="97"/>
      <c r="AF38" s="73" t="s">
        <v>18</v>
      </c>
      <c r="AG38" s="78">
        <v>200</v>
      </c>
      <c r="AH38" s="95"/>
      <c r="AI38" s="81"/>
      <c r="AJ38" s="73" t="s">
        <v>18</v>
      </c>
      <c r="AK38" s="65">
        <v>100</v>
      </c>
      <c r="AL38" s="66"/>
      <c r="AM38" s="97"/>
      <c r="AN38" s="73" t="s">
        <v>18</v>
      </c>
      <c r="AO38" s="71">
        <v>100</v>
      </c>
      <c r="AP38" s="95"/>
      <c r="AQ38" s="67"/>
      <c r="AR38" s="73" t="s">
        <v>18</v>
      </c>
      <c r="AS38" s="83">
        <v>350</v>
      </c>
      <c r="AT38" s="84"/>
      <c r="AU38" s="94"/>
      <c r="AV38" s="73" t="s">
        <v>18</v>
      </c>
      <c r="AW38" s="69">
        <v>120</v>
      </c>
      <c r="AX38" s="95"/>
    </row>
    <row r="39" spans="1:50" ht="27" customHeight="1">
      <c r="A39" s="94"/>
      <c r="B39" s="229"/>
      <c r="C39" s="229"/>
      <c r="D39" s="229"/>
      <c r="E39" s="94"/>
      <c r="F39" s="229"/>
      <c r="G39" s="229"/>
      <c r="H39" s="230"/>
      <c r="I39" s="94"/>
      <c r="J39" s="229"/>
      <c r="K39" s="229"/>
      <c r="L39" s="229"/>
      <c r="M39" s="94"/>
      <c r="N39" s="229"/>
      <c r="O39" s="229"/>
      <c r="P39" s="230"/>
      <c r="Q39" s="94"/>
      <c r="R39" s="229"/>
      <c r="S39" s="229"/>
      <c r="T39" s="229"/>
      <c r="U39" s="94"/>
      <c r="V39" s="229"/>
      <c r="W39" s="229"/>
      <c r="X39" s="230"/>
      <c r="Y39" s="163"/>
      <c r="Z39" s="163"/>
      <c r="AA39" s="94"/>
      <c r="AB39" s="170" t="s">
        <v>23</v>
      </c>
      <c r="AC39" s="68">
        <v>3</v>
      </c>
      <c r="AD39" s="163"/>
      <c r="AE39" s="171"/>
      <c r="AF39" s="73" t="s">
        <v>23</v>
      </c>
      <c r="AG39" s="78">
        <v>4</v>
      </c>
      <c r="AH39" s="95"/>
      <c r="AI39" s="70"/>
      <c r="AJ39" s="73" t="s">
        <v>23</v>
      </c>
      <c r="AK39" s="65">
        <v>0</v>
      </c>
      <c r="AL39" s="66"/>
      <c r="AM39" s="96"/>
      <c r="AN39" s="73" t="s">
        <v>23</v>
      </c>
      <c r="AO39" s="71">
        <v>2</v>
      </c>
      <c r="AP39" s="95"/>
      <c r="AQ39" s="67"/>
      <c r="AR39" s="73" t="s">
        <v>23</v>
      </c>
      <c r="AS39" s="78">
        <v>6</v>
      </c>
      <c r="AT39" s="66"/>
      <c r="AU39" s="94"/>
      <c r="AV39" s="73" t="s">
        <v>23</v>
      </c>
      <c r="AW39" s="69">
        <v>0</v>
      </c>
      <c r="AX39" s="95"/>
    </row>
    <row r="40" spans="1:50" ht="27" customHeight="1">
      <c r="A40" s="94"/>
      <c r="B40" s="48"/>
      <c r="C40" s="53"/>
      <c r="D40" s="48"/>
      <c r="E40" s="94"/>
      <c r="F40" s="48"/>
      <c r="G40" s="53"/>
      <c r="H40" s="51"/>
      <c r="I40" s="94"/>
      <c r="J40" s="48"/>
      <c r="K40" s="53"/>
      <c r="L40" s="48"/>
      <c r="M40" s="94"/>
      <c r="N40" s="48"/>
      <c r="O40" s="53"/>
      <c r="P40" s="51"/>
      <c r="Q40" s="94"/>
      <c r="R40" s="48"/>
      <c r="S40" s="53"/>
      <c r="T40" s="48"/>
      <c r="U40" s="94"/>
      <c r="V40" s="48"/>
      <c r="W40" s="53"/>
      <c r="X40" s="51"/>
      <c r="Y40" s="66"/>
      <c r="Z40" s="66"/>
      <c r="AA40" s="94"/>
      <c r="AB40" s="73" t="s">
        <v>28</v>
      </c>
      <c r="AC40" s="68">
        <v>0</v>
      </c>
      <c r="AD40" s="66"/>
      <c r="AE40" s="96"/>
      <c r="AF40" s="73" t="s">
        <v>28</v>
      </c>
      <c r="AG40" s="78">
        <v>0</v>
      </c>
      <c r="AH40" s="95"/>
      <c r="AI40" s="70"/>
      <c r="AJ40" s="73" t="s">
        <v>28</v>
      </c>
      <c r="AK40" s="65">
        <v>2</v>
      </c>
      <c r="AL40" s="66"/>
      <c r="AM40" s="96"/>
      <c r="AN40" s="73" t="s">
        <v>28</v>
      </c>
      <c r="AO40" s="71">
        <v>0</v>
      </c>
      <c r="AP40" s="95"/>
      <c r="AQ40" s="67"/>
      <c r="AR40" s="73" t="s">
        <v>28</v>
      </c>
      <c r="AS40" s="78">
        <v>1</v>
      </c>
      <c r="AT40" s="66"/>
      <c r="AU40" s="94"/>
      <c r="AV40" s="73" t="s">
        <v>28</v>
      </c>
      <c r="AW40" s="69">
        <v>1</v>
      </c>
      <c r="AX40" s="95"/>
    </row>
    <row r="41" spans="1:50" ht="27" customHeight="1">
      <c r="A41" s="94"/>
      <c r="B41" s="48"/>
      <c r="C41" s="53"/>
      <c r="D41" s="48"/>
      <c r="E41" s="94"/>
      <c r="F41" s="48"/>
      <c r="G41" s="53"/>
      <c r="H41" s="51"/>
      <c r="I41" s="94"/>
      <c r="J41" s="48"/>
      <c r="K41" s="53"/>
      <c r="L41" s="48"/>
      <c r="M41" s="94"/>
      <c r="N41" s="48"/>
      <c r="O41" s="53"/>
      <c r="P41" s="51"/>
      <c r="Q41" s="94"/>
      <c r="R41" s="48"/>
      <c r="S41" s="53"/>
      <c r="T41" s="48"/>
      <c r="U41" s="94"/>
      <c r="V41" s="48"/>
      <c r="W41" s="53"/>
      <c r="X41" s="51"/>
      <c r="Y41" s="66"/>
      <c r="Z41" s="66"/>
      <c r="AA41" s="94"/>
      <c r="AB41" s="73" t="s">
        <v>31</v>
      </c>
      <c r="AC41" s="68">
        <v>0</v>
      </c>
      <c r="AD41" s="66"/>
      <c r="AE41" s="96"/>
      <c r="AF41" s="73" t="s">
        <v>31</v>
      </c>
      <c r="AG41" s="78">
        <v>0</v>
      </c>
      <c r="AH41" s="95"/>
      <c r="AI41" s="70"/>
      <c r="AJ41" s="73" t="s">
        <v>31</v>
      </c>
      <c r="AK41" s="65">
        <v>0</v>
      </c>
      <c r="AL41" s="66"/>
      <c r="AM41" s="96"/>
      <c r="AN41" s="73" t="s">
        <v>31</v>
      </c>
      <c r="AO41" s="71">
        <v>0</v>
      </c>
      <c r="AP41" s="95"/>
      <c r="AQ41" s="67"/>
      <c r="AR41" s="73" t="s">
        <v>31</v>
      </c>
      <c r="AS41" s="78">
        <v>1</v>
      </c>
      <c r="AT41" s="66"/>
      <c r="AU41" s="94"/>
      <c r="AV41" s="73" t="s">
        <v>31</v>
      </c>
      <c r="AW41" s="69">
        <v>4</v>
      </c>
      <c r="AX41" s="95"/>
    </row>
    <row r="42" spans="1:50" ht="27" customHeight="1">
      <c r="A42" s="94"/>
      <c r="B42" s="48"/>
      <c r="C42" s="53"/>
      <c r="D42" s="48"/>
      <c r="E42" s="94"/>
      <c r="F42" s="48"/>
      <c r="G42" s="53"/>
      <c r="H42" s="51"/>
      <c r="I42" s="94"/>
      <c r="J42" s="48"/>
      <c r="K42" s="53"/>
      <c r="L42" s="48"/>
      <c r="M42" s="94"/>
      <c r="N42" s="48"/>
      <c r="O42" s="53"/>
      <c r="P42" s="51"/>
      <c r="Q42" s="94"/>
      <c r="R42" s="48"/>
      <c r="S42" s="53"/>
      <c r="T42" s="48"/>
      <c r="U42" s="94"/>
      <c r="V42" s="48"/>
      <c r="W42" s="53"/>
      <c r="X42" s="51"/>
      <c r="Y42" s="66"/>
      <c r="Z42" s="66"/>
      <c r="AA42" s="94"/>
      <c r="AB42" s="73" t="s">
        <v>34</v>
      </c>
      <c r="AC42" s="68">
        <v>1</v>
      </c>
      <c r="AD42" s="66"/>
      <c r="AE42" s="96"/>
      <c r="AF42" s="73" t="s">
        <v>34</v>
      </c>
      <c r="AG42" s="78">
        <v>0</v>
      </c>
      <c r="AH42" s="95"/>
      <c r="AI42" s="70"/>
      <c r="AJ42" s="73" t="s">
        <v>34</v>
      </c>
      <c r="AK42" s="65">
        <v>5</v>
      </c>
      <c r="AL42" s="66"/>
      <c r="AM42" s="96"/>
      <c r="AN42" s="73" t="s">
        <v>34</v>
      </c>
      <c r="AO42" s="71">
        <v>0</v>
      </c>
      <c r="AP42" s="95"/>
      <c r="AQ42" s="67"/>
      <c r="AR42" s="73" t="s">
        <v>34</v>
      </c>
      <c r="AS42" s="78">
        <v>0</v>
      </c>
      <c r="AT42" s="66"/>
      <c r="AU42" s="94"/>
      <c r="AV42" s="73" t="s">
        <v>34</v>
      </c>
      <c r="AW42" s="69">
        <v>0</v>
      </c>
      <c r="AX42" s="95"/>
    </row>
    <row r="43" spans="1:50" ht="27" customHeight="1">
      <c r="A43" s="94"/>
      <c r="B43" s="48"/>
      <c r="C43" s="53"/>
      <c r="D43" s="48"/>
      <c r="E43" s="94"/>
      <c r="F43" s="48"/>
      <c r="G43" s="53"/>
      <c r="H43" s="51"/>
      <c r="I43" s="94"/>
      <c r="J43" s="48"/>
      <c r="K43" s="53"/>
      <c r="L43" s="48"/>
      <c r="M43" s="94"/>
      <c r="N43" s="48"/>
      <c r="O43" s="53"/>
      <c r="P43" s="51"/>
      <c r="Q43" s="94"/>
      <c r="R43" s="48"/>
      <c r="S43" s="53"/>
      <c r="T43" s="48"/>
      <c r="U43" s="94"/>
      <c r="V43" s="48"/>
      <c r="W43" s="53"/>
      <c r="X43" s="51"/>
      <c r="Y43" s="66"/>
      <c r="Z43" s="66"/>
      <c r="AA43" s="94"/>
      <c r="AB43" s="73" t="s">
        <v>36</v>
      </c>
      <c r="AC43" s="68">
        <v>2</v>
      </c>
      <c r="AD43" s="66"/>
      <c r="AE43" s="96"/>
      <c r="AF43" s="73" t="s">
        <v>36</v>
      </c>
      <c r="AG43" s="78">
        <v>0</v>
      </c>
      <c r="AH43" s="95"/>
      <c r="AI43" s="70"/>
      <c r="AJ43" s="73" t="s">
        <v>36</v>
      </c>
      <c r="AK43" s="65">
        <v>3</v>
      </c>
      <c r="AL43" s="66"/>
      <c r="AM43" s="96"/>
      <c r="AN43" s="73" t="s">
        <v>36</v>
      </c>
      <c r="AO43" s="71">
        <v>0</v>
      </c>
      <c r="AP43" s="95"/>
      <c r="AQ43" s="67"/>
      <c r="AR43" s="73" t="s">
        <v>36</v>
      </c>
      <c r="AS43" s="78">
        <v>0</v>
      </c>
      <c r="AT43" s="66"/>
      <c r="AU43" s="94"/>
      <c r="AV43" s="73" t="s">
        <v>36</v>
      </c>
      <c r="AW43" s="69">
        <v>1</v>
      </c>
      <c r="AX43" s="95"/>
    </row>
    <row r="44" spans="1:50" ht="27" customHeight="1">
      <c r="A44" s="173"/>
      <c r="B44" s="231">
        <v>120</v>
      </c>
      <c r="C44" s="232" t="s">
        <v>19</v>
      </c>
      <c r="D44" s="213"/>
      <c r="E44" s="173"/>
      <c r="F44" s="231">
        <v>350</v>
      </c>
      <c r="G44" s="232" t="s">
        <v>19</v>
      </c>
      <c r="H44" s="174"/>
      <c r="I44" s="173"/>
      <c r="J44" s="231">
        <v>100</v>
      </c>
      <c r="K44" s="232" t="s">
        <v>19</v>
      </c>
      <c r="L44" s="213"/>
      <c r="M44" s="173"/>
      <c r="N44" s="231">
        <v>100</v>
      </c>
      <c r="O44" s="232" t="s">
        <v>19</v>
      </c>
      <c r="P44" s="174"/>
      <c r="Q44" s="173"/>
      <c r="R44" s="231">
        <v>200</v>
      </c>
      <c r="S44" s="232" t="s">
        <v>19</v>
      </c>
      <c r="T44" s="213"/>
      <c r="U44" s="173"/>
      <c r="V44" s="231">
        <v>100</v>
      </c>
      <c r="W44" s="232" t="s">
        <v>19</v>
      </c>
      <c r="X44" s="174"/>
      <c r="Y44" s="66"/>
      <c r="Z44" s="66"/>
      <c r="AA44" s="94"/>
      <c r="AB44" s="73" t="s">
        <v>38</v>
      </c>
      <c r="AC44" s="68">
        <v>2</v>
      </c>
      <c r="AD44" s="66"/>
      <c r="AE44" s="96"/>
      <c r="AF44" s="73" t="s">
        <v>38</v>
      </c>
      <c r="AG44" s="78">
        <v>0</v>
      </c>
      <c r="AH44" s="95"/>
      <c r="AI44" s="70"/>
      <c r="AJ44" s="73" t="s">
        <v>38</v>
      </c>
      <c r="AK44" s="65">
        <v>2</v>
      </c>
      <c r="AL44" s="66"/>
      <c r="AM44" s="96"/>
      <c r="AN44" s="73" t="s">
        <v>38</v>
      </c>
      <c r="AO44" s="71">
        <v>2</v>
      </c>
      <c r="AP44" s="95"/>
      <c r="AQ44" s="67"/>
      <c r="AR44" s="73" t="s">
        <v>38</v>
      </c>
      <c r="AS44" s="78">
        <v>0</v>
      </c>
      <c r="AT44" s="66"/>
      <c r="AU44" s="94"/>
      <c r="AV44" s="73" t="s">
        <v>38</v>
      </c>
      <c r="AW44" s="69">
        <v>0</v>
      </c>
      <c r="AX44" s="95"/>
    </row>
    <row r="45" spans="1:50" ht="27" customHeight="1">
      <c r="A45" s="173"/>
      <c r="B45" s="231"/>
      <c r="C45" s="232"/>
      <c r="D45" s="214"/>
      <c r="E45" s="173"/>
      <c r="F45" s="231"/>
      <c r="G45" s="232"/>
      <c r="H45" s="175"/>
      <c r="I45" s="173"/>
      <c r="J45" s="231"/>
      <c r="K45" s="232"/>
      <c r="L45" s="214"/>
      <c r="M45" s="173"/>
      <c r="N45" s="231"/>
      <c r="O45" s="232"/>
      <c r="P45" s="175"/>
      <c r="Q45" s="173"/>
      <c r="R45" s="231"/>
      <c r="S45" s="232"/>
      <c r="T45" s="214"/>
      <c r="U45" s="173"/>
      <c r="V45" s="231"/>
      <c r="W45" s="232"/>
      <c r="X45" s="175"/>
      <c r="Y45" s="66"/>
      <c r="Z45" s="66"/>
      <c r="AA45" s="94"/>
      <c r="AB45" s="73" t="s">
        <v>39</v>
      </c>
      <c r="AC45" s="68">
        <v>0</v>
      </c>
      <c r="AD45" s="66"/>
      <c r="AE45" s="96"/>
      <c r="AF45" s="73" t="s">
        <v>39</v>
      </c>
      <c r="AG45" s="78">
        <v>1</v>
      </c>
      <c r="AH45" s="95"/>
      <c r="AI45" s="70"/>
      <c r="AJ45" s="73" t="s">
        <v>39</v>
      </c>
      <c r="AK45" s="65">
        <v>0</v>
      </c>
      <c r="AL45" s="66"/>
      <c r="AM45" s="96"/>
      <c r="AN45" s="73" t="s">
        <v>39</v>
      </c>
      <c r="AO45" s="71">
        <v>0</v>
      </c>
      <c r="AP45" s="95"/>
      <c r="AQ45" s="67"/>
      <c r="AR45" s="73" t="s">
        <v>39</v>
      </c>
      <c r="AS45" s="78">
        <v>4</v>
      </c>
      <c r="AT45" s="66"/>
      <c r="AU45" s="94"/>
      <c r="AV45" s="73" t="s">
        <v>39</v>
      </c>
      <c r="AW45" s="69">
        <v>1</v>
      </c>
      <c r="AX45" s="95"/>
    </row>
    <row r="46" spans="1:50" ht="23.1" customHeight="1">
      <c r="A46" s="116"/>
      <c r="B46" s="169"/>
      <c r="C46" s="169"/>
      <c r="D46" s="101"/>
      <c r="E46" s="116"/>
      <c r="F46" s="169"/>
      <c r="G46" s="169"/>
      <c r="H46" s="102"/>
      <c r="I46" s="116"/>
      <c r="J46" s="169"/>
      <c r="K46" s="169"/>
      <c r="L46" s="101"/>
      <c r="M46" s="116"/>
      <c r="N46" s="169"/>
      <c r="O46" s="169"/>
      <c r="P46" s="102"/>
      <c r="Q46" s="116"/>
      <c r="R46" s="169"/>
      <c r="S46" s="169"/>
      <c r="T46" s="101"/>
      <c r="U46" s="116"/>
      <c r="V46" s="169"/>
      <c r="W46" s="169"/>
      <c r="X46" s="102"/>
      <c r="Y46" s="70"/>
      <c r="Z46" s="70"/>
      <c r="AA46" s="116"/>
      <c r="AB46" s="117"/>
      <c r="AC46" s="117"/>
      <c r="AD46" s="117"/>
      <c r="AE46" s="118"/>
      <c r="AF46" s="117"/>
      <c r="AG46" s="117"/>
      <c r="AH46" s="119"/>
      <c r="AI46" s="120"/>
      <c r="AJ46" s="117"/>
      <c r="AK46" s="117"/>
      <c r="AL46" s="117"/>
      <c r="AM46" s="118"/>
      <c r="AN46" s="117"/>
      <c r="AO46" s="117"/>
      <c r="AP46" s="119"/>
      <c r="AQ46" s="121"/>
      <c r="AR46" s="121"/>
      <c r="AS46" s="121"/>
      <c r="AT46" s="120"/>
      <c r="AU46" s="116"/>
      <c r="AV46" s="121"/>
      <c r="AW46" s="121"/>
      <c r="AX46" s="124"/>
    </row>
    <row r="47" spans="1:50" s="50" customFormat="1" ht="53.65" customHeight="1">
      <c r="A47" s="67"/>
      <c r="B47" s="160"/>
      <c r="C47" s="160"/>
      <c r="D47" s="74"/>
      <c r="E47" s="67"/>
      <c r="F47" s="160"/>
      <c r="G47" s="160"/>
      <c r="H47" s="74"/>
      <c r="I47" s="67"/>
      <c r="J47" s="160"/>
      <c r="K47" s="160"/>
      <c r="L47" s="74"/>
      <c r="M47" s="67"/>
      <c r="N47" s="160"/>
      <c r="O47" s="160"/>
      <c r="P47" s="74"/>
      <c r="Q47" s="67"/>
      <c r="R47" s="160"/>
      <c r="S47" s="160"/>
      <c r="T47" s="74"/>
      <c r="U47" s="67"/>
      <c r="V47" s="160"/>
      <c r="W47" s="160"/>
      <c r="X47" s="74"/>
      <c r="Y47" s="70"/>
      <c r="Z47" s="70"/>
      <c r="AA47" s="67"/>
      <c r="AB47" s="66"/>
      <c r="AC47" s="66"/>
      <c r="AD47" s="66"/>
      <c r="AE47" s="70"/>
      <c r="AF47" s="66"/>
      <c r="AG47" s="66"/>
      <c r="AH47" s="66"/>
      <c r="AI47" s="70"/>
      <c r="AJ47" s="66"/>
      <c r="AK47" s="66"/>
      <c r="AL47" s="66"/>
      <c r="AM47" s="70"/>
      <c r="AN47" s="66"/>
      <c r="AO47" s="66"/>
      <c r="AP47" s="66"/>
      <c r="AQ47" s="67"/>
      <c r="AR47" s="67"/>
      <c r="AS47" s="67"/>
      <c r="AT47" s="70"/>
      <c r="AU47" s="67"/>
      <c r="AV47" s="67"/>
      <c r="AW47" s="67"/>
      <c r="AX47" s="70"/>
    </row>
    <row r="48" spans="1:50" ht="23.1" customHeight="1">
      <c r="A48" s="45"/>
      <c r="B48" s="47"/>
      <c r="C48" s="47"/>
      <c r="D48" s="162"/>
      <c r="E48" s="45"/>
      <c r="F48" s="47"/>
      <c r="G48" s="47"/>
      <c r="H48" s="162"/>
      <c r="I48" s="45"/>
      <c r="J48" s="47"/>
      <c r="K48" s="47"/>
      <c r="L48" s="162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63"/>
      <c r="AC48"/>
      <c r="AD48"/>
      <c r="AE48" s="60"/>
      <c r="AF48" s="63"/>
      <c r="AG48" s="63"/>
      <c r="AH48"/>
      <c r="AK48" s="60"/>
      <c r="AM48" s="177"/>
      <c r="AN48" s="176"/>
      <c r="AO48" s="176"/>
      <c r="AP48" s="178"/>
      <c r="AQ48" s="57"/>
      <c r="AR48" s="57"/>
      <c r="AS48" s="57"/>
      <c r="AT48" s="127"/>
      <c r="AU48" s="49"/>
      <c r="AV48" s="57"/>
      <c r="AW48" s="57"/>
      <c r="AX48" s="104"/>
    </row>
    <row r="49" spans="1:50" ht="36.75" customHeight="1">
      <c r="A49" s="94"/>
      <c r="B49" s="229" t="s">
        <v>77</v>
      </c>
      <c r="C49" s="229"/>
      <c r="D49" s="51"/>
      <c r="E49" s="94"/>
      <c r="F49" s="229" t="s">
        <v>77</v>
      </c>
      <c r="G49" s="229"/>
      <c r="H49" s="51"/>
      <c r="I49" s="94"/>
      <c r="J49" s="229" t="s">
        <v>77</v>
      </c>
      <c r="K49" s="229"/>
      <c r="L49" s="51"/>
      <c r="M49" s="50"/>
      <c r="N49" s="50"/>
      <c r="O49" s="50"/>
      <c r="P49" s="63"/>
      <c r="Q49" s="50"/>
      <c r="R49" s="50"/>
      <c r="S49" s="50"/>
      <c r="T49" s="63"/>
      <c r="U49" s="50"/>
      <c r="V49" s="50"/>
      <c r="W49" s="50"/>
      <c r="X49" s="63"/>
      <c r="AA49" s="63"/>
      <c r="AC49"/>
      <c r="AD49"/>
      <c r="AE49" s="60"/>
      <c r="AF49" s="63"/>
      <c r="AG49" s="63"/>
      <c r="AH49"/>
      <c r="AK49" s="60"/>
      <c r="AM49" s="98"/>
      <c r="AN49" s="73"/>
      <c r="AO49" s="85" t="s">
        <v>77</v>
      </c>
      <c r="AP49" s="99"/>
      <c r="AQ49" s="63"/>
      <c r="AR49" s="73"/>
      <c r="AS49" s="85" t="s">
        <v>77</v>
      </c>
      <c r="AT49" s="63"/>
      <c r="AU49" s="54"/>
      <c r="AV49" s="73"/>
      <c r="AW49" s="85" t="s">
        <v>77</v>
      </c>
      <c r="AX49" s="107"/>
    </row>
    <row r="50" spans="1:50" ht="27" customHeight="1">
      <c r="A50" s="94"/>
      <c r="B50" s="160"/>
      <c r="C50" s="160"/>
      <c r="D50" s="161"/>
      <c r="E50" s="94"/>
      <c r="F50" s="160"/>
      <c r="G50" s="160"/>
      <c r="H50" s="161"/>
      <c r="I50" s="94"/>
      <c r="J50" s="160"/>
      <c r="K50" s="160"/>
      <c r="L50" s="161"/>
      <c r="M50" s="50"/>
      <c r="N50" s="50"/>
      <c r="O50" s="50"/>
      <c r="P50" s="63"/>
      <c r="Q50" s="50"/>
      <c r="R50" s="50"/>
      <c r="S50" s="50"/>
      <c r="T50" s="63"/>
      <c r="U50" s="50"/>
      <c r="V50" s="50"/>
      <c r="W50" s="50"/>
      <c r="X50" s="63"/>
      <c r="AA50" s="63"/>
      <c r="AC50"/>
      <c r="AD50"/>
      <c r="AE50" s="60"/>
      <c r="AF50" s="63"/>
      <c r="AG50" s="63"/>
      <c r="AH50"/>
      <c r="AK50" s="60"/>
      <c r="AM50" s="98"/>
      <c r="AN50" s="73" t="s">
        <v>18</v>
      </c>
      <c r="AO50" s="85">
        <v>100</v>
      </c>
      <c r="AP50" s="99"/>
      <c r="AQ50" s="63"/>
      <c r="AR50" s="73" t="s">
        <v>18</v>
      </c>
      <c r="AS50" s="85">
        <v>100</v>
      </c>
      <c r="AT50" s="63"/>
      <c r="AU50" s="54"/>
      <c r="AV50" s="73" t="s">
        <v>18</v>
      </c>
      <c r="AW50" s="85">
        <v>100</v>
      </c>
      <c r="AX50" s="107"/>
    </row>
    <row r="51" spans="1:50" ht="27" customHeight="1">
      <c r="A51" s="94"/>
      <c r="B51" s="160"/>
      <c r="C51" s="160"/>
      <c r="D51" s="161"/>
      <c r="E51" s="94"/>
      <c r="F51" s="160"/>
      <c r="G51" s="160"/>
      <c r="H51" s="161"/>
      <c r="I51" s="94"/>
      <c r="J51" s="160"/>
      <c r="K51" s="160"/>
      <c r="L51" s="161"/>
      <c r="M51" s="50"/>
      <c r="N51" s="50"/>
      <c r="O51" s="50"/>
      <c r="P51" s="63"/>
      <c r="Q51" s="50"/>
      <c r="R51" s="50"/>
      <c r="S51" s="50"/>
      <c r="T51" s="63"/>
      <c r="U51" s="50"/>
      <c r="V51" s="50"/>
      <c r="W51" s="50"/>
      <c r="X51" s="63"/>
      <c r="AA51" s="63"/>
      <c r="AC51"/>
      <c r="AD51"/>
      <c r="AE51" s="60"/>
      <c r="AF51" s="63"/>
      <c r="AG51" s="63"/>
      <c r="AH51"/>
      <c r="AK51" s="60"/>
      <c r="AM51" s="98"/>
      <c r="AN51" s="73" t="s">
        <v>23</v>
      </c>
      <c r="AO51" s="85">
        <v>3</v>
      </c>
      <c r="AP51" s="99"/>
      <c r="AQ51" s="63"/>
      <c r="AR51" s="73" t="s">
        <v>23</v>
      </c>
      <c r="AS51" s="85">
        <v>3</v>
      </c>
      <c r="AT51" s="63"/>
      <c r="AU51" s="54"/>
      <c r="AV51" s="73" t="s">
        <v>23</v>
      </c>
      <c r="AW51" s="85">
        <v>3</v>
      </c>
      <c r="AX51" s="107"/>
    </row>
    <row r="52" spans="1:50" ht="27" customHeight="1">
      <c r="A52" s="94"/>
      <c r="B52" s="48"/>
      <c r="C52" s="53"/>
      <c r="D52" s="51"/>
      <c r="E52" s="94"/>
      <c r="F52" s="48"/>
      <c r="G52" s="53"/>
      <c r="H52" s="51"/>
      <c r="I52" s="94"/>
      <c r="J52" s="48"/>
      <c r="K52" s="53"/>
      <c r="L52" s="51"/>
      <c r="M52" s="50"/>
      <c r="N52" s="50"/>
      <c r="O52" s="50"/>
      <c r="P52" s="63"/>
      <c r="Q52" s="50"/>
      <c r="R52" s="50"/>
      <c r="S52" s="50"/>
      <c r="T52" s="63"/>
      <c r="U52" s="50"/>
      <c r="V52" s="50"/>
      <c r="W52" s="50"/>
      <c r="X52" s="63"/>
      <c r="AA52" s="63"/>
      <c r="AC52"/>
      <c r="AD52"/>
      <c r="AE52" s="60"/>
      <c r="AF52" s="63"/>
      <c r="AG52" s="63"/>
      <c r="AH52"/>
      <c r="AK52" s="60"/>
      <c r="AM52" s="98"/>
      <c r="AN52" s="73" t="s">
        <v>28</v>
      </c>
      <c r="AO52" s="85">
        <v>1</v>
      </c>
      <c r="AP52" s="99"/>
      <c r="AQ52" s="63"/>
      <c r="AR52" s="73" t="s">
        <v>28</v>
      </c>
      <c r="AS52" s="85">
        <v>1</v>
      </c>
      <c r="AT52" s="63"/>
      <c r="AU52" s="54"/>
      <c r="AV52" s="73" t="s">
        <v>28</v>
      </c>
      <c r="AW52" s="85">
        <v>1</v>
      </c>
      <c r="AX52" s="107"/>
    </row>
    <row r="53" spans="1:50" ht="27" customHeight="1">
      <c r="A53" s="164"/>
      <c r="B53" s="165"/>
      <c r="C53" s="165"/>
      <c r="D53" s="51"/>
      <c r="E53" s="164"/>
      <c r="F53" s="165"/>
      <c r="G53" s="165"/>
      <c r="H53" s="166"/>
      <c r="I53" s="94"/>
      <c r="J53" s="165"/>
      <c r="K53" s="165"/>
      <c r="L53" s="166"/>
      <c r="M53" s="50"/>
      <c r="N53" s="63"/>
      <c r="O53" s="50"/>
      <c r="P53" s="50"/>
      <c r="Q53" s="50"/>
      <c r="R53" s="63"/>
      <c r="S53" s="50"/>
      <c r="T53" s="50"/>
      <c r="U53" s="50"/>
      <c r="V53" s="63"/>
      <c r="W53" s="63"/>
      <c r="X53" s="63"/>
      <c r="Y53" s="89"/>
      <c r="Z53" s="89"/>
      <c r="AA53" s="63"/>
      <c r="AC53"/>
      <c r="AD53"/>
      <c r="AE53" s="60"/>
      <c r="AF53" s="63"/>
      <c r="AG53" s="63"/>
      <c r="AH53"/>
      <c r="AK53" s="60"/>
      <c r="AM53" s="98"/>
      <c r="AN53" s="73" t="s">
        <v>31</v>
      </c>
      <c r="AO53" s="85">
        <v>2</v>
      </c>
      <c r="AP53" s="99"/>
      <c r="AQ53" s="63"/>
      <c r="AR53" s="73" t="s">
        <v>31</v>
      </c>
      <c r="AS53" s="85">
        <v>2</v>
      </c>
      <c r="AT53" s="63"/>
      <c r="AU53" s="54"/>
      <c r="AV53" s="73" t="s">
        <v>31</v>
      </c>
      <c r="AW53" s="85">
        <v>2</v>
      </c>
      <c r="AX53" s="107"/>
    </row>
    <row r="54" spans="1:50" ht="27" customHeight="1">
      <c r="A54" s="94"/>
      <c r="B54" s="48"/>
      <c r="C54" s="53"/>
      <c r="D54" s="51"/>
      <c r="E54" s="94"/>
      <c r="F54" s="48"/>
      <c r="G54" s="53"/>
      <c r="H54" s="51"/>
      <c r="I54" s="94"/>
      <c r="J54" s="48"/>
      <c r="K54" s="53"/>
      <c r="L54" s="51"/>
      <c r="M54" s="50"/>
      <c r="N54" s="63"/>
      <c r="O54" s="50"/>
      <c r="P54" s="50"/>
      <c r="Q54" s="50"/>
      <c r="R54" s="63"/>
      <c r="S54" s="50"/>
      <c r="T54" s="50"/>
      <c r="U54" s="50"/>
      <c r="V54" s="63"/>
      <c r="W54" s="89"/>
      <c r="X54" s="63"/>
      <c r="AA54" s="63"/>
      <c r="AC54"/>
      <c r="AD54"/>
      <c r="AE54" s="60"/>
      <c r="AF54" s="63"/>
      <c r="AG54" s="63"/>
      <c r="AH54"/>
      <c r="AK54" s="60"/>
      <c r="AM54" s="98"/>
      <c r="AN54" s="73" t="s">
        <v>34</v>
      </c>
      <c r="AO54" s="85">
        <v>3</v>
      </c>
      <c r="AP54" s="99"/>
      <c r="AQ54" s="63"/>
      <c r="AR54" s="73" t="s">
        <v>34</v>
      </c>
      <c r="AS54" s="85">
        <v>3</v>
      </c>
      <c r="AT54" s="63"/>
      <c r="AU54" s="54"/>
      <c r="AV54" s="73" t="s">
        <v>34</v>
      </c>
      <c r="AW54" s="85">
        <v>3</v>
      </c>
      <c r="AX54" s="107"/>
    </row>
    <row r="55" spans="1:50" ht="27" customHeight="1">
      <c r="A55" s="94"/>
      <c r="B55" s="48"/>
      <c r="C55" s="53"/>
      <c r="D55" s="51"/>
      <c r="E55" s="94"/>
      <c r="F55" s="48"/>
      <c r="G55" s="53"/>
      <c r="H55" s="51"/>
      <c r="I55" s="94"/>
      <c r="J55" s="48"/>
      <c r="K55" s="53"/>
      <c r="L55" s="51"/>
      <c r="M55" s="50"/>
      <c r="N55" s="63"/>
      <c r="O55" s="50"/>
      <c r="P55" s="50"/>
      <c r="Q55" s="50"/>
      <c r="R55" s="63"/>
      <c r="S55" s="50"/>
      <c r="T55" s="50"/>
      <c r="U55" s="50"/>
      <c r="V55" s="63"/>
      <c r="W55" s="63"/>
      <c r="AA55" s="63"/>
      <c r="AC55"/>
      <c r="AD55"/>
      <c r="AE55" s="60"/>
      <c r="AF55" s="63"/>
      <c r="AG55" s="63"/>
      <c r="AH55"/>
      <c r="AK55" s="60"/>
      <c r="AM55" s="98"/>
      <c r="AN55" s="73" t="s">
        <v>36</v>
      </c>
      <c r="AO55" s="85">
        <v>1</v>
      </c>
      <c r="AP55" s="99"/>
      <c r="AQ55" s="63"/>
      <c r="AR55" s="73" t="s">
        <v>36</v>
      </c>
      <c r="AS55" s="85">
        <v>1</v>
      </c>
      <c r="AT55" s="63"/>
      <c r="AU55" s="54"/>
      <c r="AV55" s="73" t="s">
        <v>36</v>
      </c>
      <c r="AW55" s="85">
        <v>1</v>
      </c>
      <c r="AX55" s="107"/>
    </row>
    <row r="56" spans="1:50" ht="27" customHeight="1">
      <c r="A56" s="94"/>
      <c r="B56" s="233">
        <v>100</v>
      </c>
      <c r="C56" s="234" t="s">
        <v>19</v>
      </c>
      <c r="D56" s="51"/>
      <c r="E56" s="94"/>
      <c r="F56" s="233">
        <v>100</v>
      </c>
      <c r="G56" s="234" t="s">
        <v>19</v>
      </c>
      <c r="H56" s="51"/>
      <c r="I56" s="94"/>
      <c r="J56" s="233">
        <v>100</v>
      </c>
      <c r="K56" s="234" t="s">
        <v>19</v>
      </c>
      <c r="L56" s="51"/>
      <c r="Q56" s="60"/>
      <c r="R56" s="60"/>
      <c r="S56" s="63"/>
      <c r="T56" s="63"/>
      <c r="AA56" s="63"/>
      <c r="AC56"/>
      <c r="AD56"/>
      <c r="AE56" s="60"/>
      <c r="AF56" s="60"/>
      <c r="AG56" s="60"/>
      <c r="AH56"/>
      <c r="AK56" s="60"/>
      <c r="AM56" s="98"/>
      <c r="AN56" s="73" t="s">
        <v>38</v>
      </c>
      <c r="AO56" s="85">
        <v>1</v>
      </c>
      <c r="AP56" s="99"/>
      <c r="AQ56" s="63"/>
      <c r="AR56" s="73" t="s">
        <v>38</v>
      </c>
      <c r="AS56" s="85">
        <v>1</v>
      </c>
      <c r="AT56" s="63"/>
      <c r="AU56" s="54"/>
      <c r="AV56" s="73" t="s">
        <v>38</v>
      </c>
      <c r="AW56" s="85">
        <v>1</v>
      </c>
      <c r="AX56" s="107"/>
    </row>
    <row r="57" spans="1:50" ht="27" customHeight="1">
      <c r="A57" s="94"/>
      <c r="B57" s="233"/>
      <c r="C57" s="234"/>
      <c r="D57" s="161"/>
      <c r="E57" s="164"/>
      <c r="F57" s="233"/>
      <c r="G57" s="234"/>
      <c r="H57" s="161"/>
      <c r="I57" s="94"/>
      <c r="J57" s="233"/>
      <c r="K57" s="234"/>
      <c r="L57" s="161"/>
      <c r="Q57" s="60"/>
      <c r="R57" s="60"/>
      <c r="S57" s="63"/>
      <c r="T57" s="63"/>
      <c r="AA57" s="63"/>
      <c r="AC57"/>
      <c r="AD57"/>
      <c r="AE57" s="60"/>
      <c r="AF57" s="60"/>
      <c r="AG57" s="60"/>
      <c r="AH57"/>
      <c r="AK57" s="60"/>
      <c r="AM57" s="98"/>
      <c r="AN57" s="73" t="s">
        <v>39</v>
      </c>
      <c r="AO57" s="85">
        <v>1</v>
      </c>
      <c r="AP57" s="99"/>
      <c r="AQ57" s="63"/>
      <c r="AR57" s="73" t="s">
        <v>39</v>
      </c>
      <c r="AS57" s="85">
        <v>1</v>
      </c>
      <c r="AT57" s="63"/>
      <c r="AU57" s="54"/>
      <c r="AV57" s="73" t="s">
        <v>39</v>
      </c>
      <c r="AW57" s="85">
        <v>1</v>
      </c>
      <c r="AX57" s="107"/>
    </row>
    <row r="58" spans="1:50" ht="23.1" customHeight="1">
      <c r="A58" s="116"/>
      <c r="B58" s="169"/>
      <c r="C58" s="169"/>
      <c r="D58" s="102"/>
      <c r="E58" s="116"/>
      <c r="F58" s="169"/>
      <c r="G58" s="169"/>
      <c r="H58" s="102"/>
      <c r="I58" s="116"/>
      <c r="J58" s="169"/>
      <c r="K58" s="169"/>
      <c r="L58" s="102"/>
      <c r="Q58" s="60"/>
      <c r="R58" s="60"/>
      <c r="S58" s="63"/>
      <c r="T58" s="63"/>
      <c r="AA58" s="63"/>
      <c r="AC58"/>
      <c r="AD58"/>
      <c r="AE58" s="60"/>
      <c r="AF58" s="63"/>
      <c r="AG58" s="63"/>
      <c r="AH58"/>
      <c r="AK58" s="60"/>
      <c r="AM58" s="103"/>
      <c r="AN58" s="100"/>
      <c r="AO58" s="101"/>
      <c r="AP58" s="102"/>
      <c r="AQ58" s="100"/>
      <c r="AR58" s="100"/>
      <c r="AS58" s="100"/>
      <c r="AT58" s="100"/>
      <c r="AU58" s="56"/>
      <c r="AV58" s="55"/>
      <c r="AW58" s="55"/>
      <c r="AX58" s="108"/>
    </row>
    <row r="59" spans="1:50" ht="18.95" customHeight="1">
      <c r="A59" s="50"/>
      <c r="B59" s="62"/>
      <c r="C59" s="61"/>
      <c r="D59" s="61"/>
      <c r="E59" s="50"/>
      <c r="F59" s="62"/>
      <c r="G59" s="61"/>
      <c r="H59" s="61"/>
      <c r="I59" s="63"/>
      <c r="J59" s="62"/>
      <c r="K59" s="61"/>
      <c r="L59" s="61"/>
      <c r="Q59" s="60"/>
      <c r="R59" s="60"/>
      <c r="S59" s="63"/>
      <c r="T59" s="63"/>
      <c r="AA59" s="63"/>
      <c r="AC59"/>
      <c r="AD59"/>
      <c r="AE59" s="60"/>
      <c r="AF59" s="63"/>
      <c r="AG59" s="63"/>
      <c r="AH59"/>
      <c r="AK59" s="60"/>
      <c r="AM59" s="62"/>
      <c r="AN59" s="62"/>
      <c r="AO59" s="61"/>
      <c r="AP59" s="61"/>
      <c r="AQ59" s="63"/>
      <c r="AR59" s="63"/>
      <c r="AS59" s="63"/>
      <c r="AT59" s="63"/>
    </row>
    <row r="60" spans="1:50" ht="18.95" customHeight="1">
      <c r="A60" s="63"/>
      <c r="B60" s="62"/>
      <c r="C60" s="61"/>
      <c r="D60" s="61"/>
      <c r="E60" s="63"/>
      <c r="F60" s="62"/>
      <c r="G60" s="61"/>
      <c r="H60" s="61"/>
      <c r="I60" s="63"/>
      <c r="J60" s="62"/>
      <c r="K60" s="61"/>
      <c r="L60" s="61"/>
      <c r="Q60" s="60"/>
      <c r="R60" s="60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/>
      <c r="AE60" s="60"/>
      <c r="AF60" s="63"/>
      <c r="AG60" s="63"/>
      <c r="AH60"/>
      <c r="AK60" s="60"/>
      <c r="AM60" s="62"/>
      <c r="AN60" s="62"/>
      <c r="AO60" s="61"/>
      <c r="AP60" s="61"/>
      <c r="AQ60" s="63"/>
      <c r="AR60" s="63"/>
      <c r="AS60" s="63"/>
      <c r="AT60" s="63"/>
    </row>
    <row r="61" spans="1:50" ht="29.1" customHeight="1">
      <c r="A61" s="63"/>
      <c r="B61" s="74"/>
      <c r="C61" s="74"/>
      <c r="D61" s="74"/>
      <c r="E61" s="63"/>
      <c r="F61" s="74"/>
      <c r="G61" s="74"/>
      <c r="H61" s="74"/>
      <c r="I61" s="63"/>
      <c r="J61" s="74"/>
      <c r="K61" s="74"/>
      <c r="L61" s="74"/>
      <c r="Q61" s="60"/>
      <c r="R61" s="60"/>
      <c r="S61" s="63"/>
      <c r="T61" s="63"/>
      <c r="AA61" s="63"/>
      <c r="AB61" s="74"/>
      <c r="AC61" s="74"/>
      <c r="AD61"/>
      <c r="AE61" s="60"/>
      <c r="AF61" s="63"/>
      <c r="AG61" s="63"/>
      <c r="AH61"/>
      <c r="AK61" s="60"/>
      <c r="AM61" s="62"/>
      <c r="AN61" s="74"/>
      <c r="AO61" s="74"/>
      <c r="AP61" s="74"/>
      <c r="AQ61" s="63"/>
      <c r="AR61" s="63"/>
      <c r="AS61" s="63"/>
      <c r="AT61" s="63"/>
    </row>
    <row r="62" spans="1:50" ht="29.1" customHeight="1">
      <c r="A62" s="63"/>
      <c r="B62" s="63"/>
      <c r="C62" s="74"/>
      <c r="D62" s="74"/>
      <c r="E62" s="63"/>
      <c r="F62" s="63"/>
      <c r="G62" s="74"/>
      <c r="H62" s="74"/>
      <c r="I62" s="63"/>
      <c r="J62" s="63"/>
      <c r="K62" s="74"/>
      <c r="L62" s="74"/>
      <c r="Q62" s="60"/>
      <c r="R62" s="60"/>
      <c r="S62" s="63"/>
      <c r="T62" s="63"/>
      <c r="AA62" s="63"/>
      <c r="AB62" s="74"/>
      <c r="AC62" s="74"/>
      <c r="AD62"/>
      <c r="AE62" s="60"/>
      <c r="AF62" s="63"/>
      <c r="AG62" s="63"/>
      <c r="AH62"/>
      <c r="AK62" s="60"/>
      <c r="AM62" s="62"/>
      <c r="AN62" s="63"/>
      <c r="AO62" s="74"/>
      <c r="AP62" s="74"/>
      <c r="AQ62" s="63"/>
      <c r="AR62" s="63"/>
      <c r="AS62" s="63"/>
      <c r="AT62" s="63"/>
    </row>
    <row r="63" spans="1:50" ht="18.95" customHeight="1">
      <c r="A63" s="63"/>
      <c r="B63" s="74"/>
      <c r="C63" s="74"/>
      <c r="D63" s="74"/>
      <c r="E63" s="87"/>
      <c r="F63" s="74"/>
      <c r="G63" s="74"/>
      <c r="H63" s="74"/>
      <c r="I63" s="63"/>
      <c r="J63" s="74"/>
      <c r="K63" s="74"/>
      <c r="L63" s="74"/>
      <c r="Q63" s="60"/>
      <c r="R63" s="60"/>
      <c r="S63" s="63"/>
      <c r="T63" s="63"/>
      <c r="AA63" s="63"/>
      <c r="AB63" s="74"/>
      <c r="AC63" s="74"/>
      <c r="AD63"/>
      <c r="AE63" s="60"/>
      <c r="AF63" s="63"/>
      <c r="AG63" s="63"/>
      <c r="AH63"/>
      <c r="AK63" s="60"/>
      <c r="AM63" s="62"/>
      <c r="AN63" s="74"/>
      <c r="AO63" s="74"/>
      <c r="AP63" s="74"/>
      <c r="AQ63" s="63"/>
      <c r="AR63" s="63"/>
      <c r="AS63" s="63"/>
      <c r="AT63" s="63"/>
    </row>
    <row r="64" spans="1:50" ht="18.95" customHeight="1">
      <c r="A64" s="63"/>
      <c r="B64" s="74"/>
      <c r="C64" s="74"/>
      <c r="D64" s="74"/>
      <c r="E64" s="63"/>
      <c r="F64" s="74"/>
      <c r="G64" s="74"/>
      <c r="H64" s="74"/>
      <c r="I64" s="63"/>
      <c r="J64" s="74"/>
      <c r="K64" s="74"/>
      <c r="L64" s="74"/>
      <c r="M64" s="63"/>
      <c r="P64"/>
      <c r="Q64" s="60"/>
      <c r="R64" s="60"/>
      <c r="S64" s="63"/>
      <c r="T64" s="63"/>
      <c r="AA64" s="63"/>
      <c r="AB64" s="86"/>
      <c r="AC64" s="61"/>
      <c r="AD64"/>
      <c r="AE64" s="60"/>
      <c r="AF64" s="63"/>
      <c r="AG64" s="63"/>
      <c r="AH64"/>
      <c r="AK64" s="60"/>
      <c r="AM64" s="62"/>
      <c r="AN64" s="74"/>
      <c r="AO64" s="74"/>
      <c r="AP64" s="74"/>
      <c r="AQ64" s="63"/>
      <c r="AR64" s="63"/>
      <c r="AS64" s="63"/>
      <c r="AT64" s="63"/>
    </row>
    <row r="65" spans="1:46" ht="18.95" customHeight="1">
      <c r="A65" s="63"/>
      <c r="B65" s="74"/>
      <c r="C65" s="74"/>
      <c r="D65" s="74"/>
      <c r="E65" s="63"/>
      <c r="F65" s="74"/>
      <c r="G65" s="74"/>
      <c r="H65" s="74"/>
      <c r="I65" s="63"/>
      <c r="J65" s="74"/>
      <c r="K65" s="74"/>
      <c r="L65" s="74"/>
      <c r="M65" s="63"/>
      <c r="P65"/>
      <c r="Q65" s="60"/>
      <c r="R65" s="60"/>
      <c r="S65" s="63"/>
      <c r="T65" s="63"/>
      <c r="AA65" s="63"/>
      <c r="AB65" s="62"/>
      <c r="AC65" s="61"/>
      <c r="AD65"/>
      <c r="AE65" s="60"/>
      <c r="AF65" s="63"/>
      <c r="AG65" s="63"/>
      <c r="AH65"/>
      <c r="AK65" s="60"/>
      <c r="AM65" s="62"/>
      <c r="AN65" s="74"/>
      <c r="AO65" s="74"/>
      <c r="AP65" s="74"/>
      <c r="AQ65" s="63"/>
      <c r="AR65" s="63"/>
      <c r="AS65" s="63"/>
      <c r="AT65" s="63"/>
    </row>
    <row r="66" spans="1:46" ht="18.95" customHeight="1">
      <c r="A66" s="63"/>
      <c r="B66" s="74"/>
      <c r="C66" s="74"/>
      <c r="D66" s="74"/>
      <c r="E66" s="63"/>
      <c r="F66" s="74"/>
      <c r="G66" s="74"/>
      <c r="H66" s="74"/>
      <c r="I66" s="63"/>
      <c r="J66" s="74"/>
      <c r="K66" s="74"/>
      <c r="L66" s="74"/>
      <c r="M66" s="63"/>
      <c r="P66"/>
      <c r="Q66" s="60"/>
      <c r="R66" s="60"/>
      <c r="S66" s="63"/>
      <c r="T66" s="63"/>
      <c r="AA66" s="63"/>
      <c r="AB66" s="62"/>
      <c r="AC66" s="61"/>
      <c r="AD66"/>
      <c r="AE66" s="60"/>
      <c r="AF66" s="63"/>
      <c r="AG66" s="63"/>
      <c r="AH66"/>
      <c r="AK66" s="60"/>
      <c r="AM66" s="62"/>
      <c r="AN66" s="74"/>
      <c r="AO66" s="74"/>
      <c r="AP66" s="74"/>
      <c r="AQ66" s="63"/>
      <c r="AR66" s="63"/>
      <c r="AS66" s="63"/>
      <c r="AT66" s="63"/>
    </row>
    <row r="67" spans="1:46" ht="18.95" customHeight="1">
      <c r="A67" s="63"/>
      <c r="B67" s="89"/>
      <c r="C67" s="89"/>
      <c r="D67" s="89"/>
      <c r="E67" s="89"/>
      <c r="F67" s="74"/>
      <c r="G67" s="89"/>
      <c r="H67" s="89"/>
      <c r="I67" s="89"/>
      <c r="J67" s="89"/>
      <c r="K67" s="74"/>
      <c r="L67" s="89"/>
      <c r="M67" s="60"/>
      <c r="P67"/>
      <c r="Q67" s="60"/>
      <c r="R67" s="60"/>
      <c r="S67" s="63"/>
      <c r="T67" s="63"/>
      <c r="AA67" s="63"/>
      <c r="AB67" s="74"/>
      <c r="AC67" s="74"/>
      <c r="AD67" s="74"/>
      <c r="AE67" s="63"/>
      <c r="AF67" s="74"/>
      <c r="AG67" s="74"/>
      <c r="AH67" s="74"/>
      <c r="AI67" s="63"/>
      <c r="AJ67" s="74"/>
      <c r="AK67" s="74"/>
      <c r="AL67" s="74"/>
      <c r="AM67" s="62"/>
      <c r="AN67" s="74"/>
      <c r="AO67" s="74"/>
      <c r="AP67" s="74"/>
      <c r="AQ67" s="63"/>
      <c r="AR67" s="63"/>
      <c r="AS67" s="63"/>
      <c r="AT67" s="63"/>
    </row>
    <row r="68" spans="1:46" ht="18.95" customHeight="1">
      <c r="A68" s="63"/>
      <c r="B68" s="74"/>
      <c r="C68" s="74"/>
      <c r="D68" s="74"/>
      <c r="E68" s="63"/>
      <c r="F68" s="74"/>
      <c r="G68" s="74"/>
      <c r="H68" s="74"/>
      <c r="I68" s="63"/>
      <c r="J68" s="74"/>
      <c r="K68" s="74"/>
      <c r="L68" s="74"/>
      <c r="M68" s="60"/>
      <c r="P68"/>
      <c r="Q68" s="60"/>
      <c r="R68" s="60"/>
      <c r="S68" s="63"/>
      <c r="T68" s="63"/>
      <c r="AA68" s="63"/>
      <c r="AB68" s="63"/>
      <c r="AC68" s="74"/>
      <c r="AD68" s="74"/>
      <c r="AE68" s="63"/>
      <c r="AF68" s="74"/>
      <c r="AG68" s="74"/>
      <c r="AH68" s="74"/>
      <c r="AI68" s="63"/>
      <c r="AJ68" s="74"/>
      <c r="AK68" s="74"/>
      <c r="AL68" s="74"/>
      <c r="AM68" s="62"/>
      <c r="AN68" s="74"/>
      <c r="AO68" s="74"/>
      <c r="AP68" s="74"/>
      <c r="AQ68" s="63"/>
      <c r="AR68" s="63"/>
      <c r="AS68" s="63"/>
      <c r="AT68" s="63"/>
    </row>
    <row r="69" spans="1:46" ht="18.95" customHeight="1">
      <c r="A69" s="63"/>
      <c r="B69" s="74"/>
      <c r="C69" s="74"/>
      <c r="D69" s="74"/>
      <c r="E69" s="63"/>
      <c r="F69" s="74"/>
      <c r="G69" s="74"/>
      <c r="H69" s="74"/>
      <c r="I69" s="63"/>
      <c r="J69" s="74"/>
      <c r="K69" s="74"/>
      <c r="L69" s="74"/>
      <c r="M69" s="63"/>
      <c r="P69"/>
      <c r="Q69" s="60"/>
      <c r="R69" s="60"/>
      <c r="S69" s="63"/>
      <c r="T69" s="63"/>
      <c r="AA69" s="63"/>
      <c r="AB69" s="74"/>
      <c r="AC69" s="74"/>
      <c r="AD69" s="74"/>
      <c r="AE69" s="63"/>
      <c r="AF69" s="74"/>
      <c r="AG69" s="74"/>
      <c r="AH69" s="74"/>
      <c r="AI69" s="63"/>
      <c r="AJ69" s="74"/>
      <c r="AK69" s="74"/>
      <c r="AL69" s="74"/>
      <c r="AM69" s="62"/>
      <c r="AN69" s="74"/>
      <c r="AO69" s="74"/>
      <c r="AP69" s="74"/>
      <c r="AQ69" s="63"/>
      <c r="AR69" s="63"/>
      <c r="AS69" s="63"/>
      <c r="AT69" s="63"/>
    </row>
    <row r="70" spans="1:46" ht="18.95" customHeight="1">
      <c r="A70" s="63"/>
      <c r="B70" s="74"/>
      <c r="C70" s="74"/>
      <c r="D70" s="74"/>
      <c r="E70" s="63"/>
      <c r="F70" s="74"/>
      <c r="G70" s="74"/>
      <c r="H70" s="74"/>
      <c r="I70" s="63"/>
      <c r="J70" s="74"/>
      <c r="K70" s="74"/>
      <c r="L70" s="74"/>
      <c r="M70" s="63"/>
      <c r="P70"/>
      <c r="Q70" s="60"/>
      <c r="R70" s="60"/>
      <c r="S70" s="63"/>
      <c r="T70" s="63"/>
      <c r="AA70" s="63"/>
      <c r="AB70" s="74"/>
      <c r="AC70" s="74"/>
      <c r="AD70" s="74"/>
      <c r="AE70" s="63"/>
      <c r="AF70" s="74"/>
      <c r="AG70" s="74"/>
      <c r="AH70" s="74"/>
      <c r="AI70" s="63"/>
      <c r="AJ70" s="74"/>
      <c r="AK70" s="74"/>
      <c r="AL70" s="74"/>
      <c r="AM70" s="62"/>
      <c r="AN70" s="74"/>
      <c r="AO70" s="74"/>
      <c r="AP70" s="74"/>
      <c r="AQ70" s="63"/>
      <c r="AR70" s="63"/>
      <c r="AS70" s="63"/>
      <c r="AT70" s="63"/>
    </row>
    <row r="71" spans="1:46" ht="18.95" customHeight="1">
      <c r="A71" s="63"/>
      <c r="B71" s="86"/>
      <c r="C71" s="61"/>
      <c r="D71" s="61"/>
      <c r="E71" s="63"/>
      <c r="F71" s="86"/>
      <c r="G71" s="61"/>
      <c r="H71" s="61"/>
      <c r="I71" s="63"/>
      <c r="J71" s="86"/>
      <c r="K71" s="61"/>
      <c r="L71" s="61"/>
      <c r="M71" s="63"/>
      <c r="P71"/>
      <c r="Q71" s="60"/>
      <c r="R71" s="60"/>
      <c r="S71" s="63"/>
      <c r="T71" s="63"/>
      <c r="AA71" s="63"/>
      <c r="AB71" s="74"/>
      <c r="AC71" s="74"/>
      <c r="AD71" s="61"/>
      <c r="AE71" s="63"/>
      <c r="AF71" s="86"/>
      <c r="AG71" s="61"/>
      <c r="AH71" s="61"/>
      <c r="AI71" s="63"/>
      <c r="AJ71" s="86"/>
      <c r="AK71" s="61"/>
      <c r="AL71" s="61"/>
      <c r="AM71" s="62"/>
      <c r="AN71" s="86"/>
      <c r="AO71" s="61"/>
      <c r="AP71" s="61"/>
      <c r="AQ71" s="63"/>
      <c r="AR71" s="63"/>
      <c r="AS71" s="63"/>
      <c r="AT71" s="63"/>
    </row>
    <row r="72" spans="1:46" ht="18.95" customHeight="1">
      <c r="A72" s="63"/>
      <c r="B72" s="62"/>
      <c r="C72" s="61"/>
      <c r="D72" s="61"/>
      <c r="E72" s="63"/>
      <c r="F72" s="62"/>
      <c r="G72" s="61"/>
      <c r="H72" s="61"/>
      <c r="I72" s="63"/>
      <c r="J72" s="62"/>
      <c r="K72" s="61"/>
      <c r="L72" s="61"/>
      <c r="M72" s="63"/>
      <c r="N72" s="74"/>
      <c r="O72" s="74"/>
      <c r="P72" s="74"/>
      <c r="Q72" s="63"/>
      <c r="R72" s="63"/>
      <c r="S72" s="63"/>
      <c r="T72" s="63"/>
      <c r="AA72" s="63"/>
      <c r="AB72" s="74"/>
      <c r="AC72" s="74"/>
      <c r="AD72" s="61"/>
      <c r="AE72" s="63"/>
      <c r="AF72" s="62"/>
      <c r="AG72" s="61"/>
      <c r="AH72" s="61"/>
      <c r="AI72" s="63"/>
      <c r="AJ72" s="62"/>
      <c r="AK72" s="61"/>
      <c r="AL72" s="61"/>
      <c r="AM72" s="62"/>
      <c r="AN72" s="62"/>
      <c r="AO72" s="61"/>
      <c r="AP72" s="61"/>
      <c r="AQ72" s="63"/>
      <c r="AR72" s="63"/>
      <c r="AS72" s="63"/>
      <c r="AT72" s="63"/>
    </row>
    <row r="73" spans="1:46" ht="18.95" customHeight="1">
      <c r="A73" s="63"/>
      <c r="B73" s="62"/>
      <c r="C73" s="61"/>
      <c r="D73" s="61"/>
      <c r="E73" s="63"/>
      <c r="F73" s="62"/>
      <c r="G73" s="61"/>
      <c r="H73" s="61"/>
      <c r="I73" s="63"/>
      <c r="J73" s="62"/>
      <c r="K73" s="61"/>
      <c r="L73" s="61"/>
      <c r="M73" s="63"/>
      <c r="N73" s="74"/>
      <c r="O73" s="74"/>
      <c r="P73" s="74"/>
      <c r="Q73" s="63"/>
      <c r="R73" s="63"/>
      <c r="S73" s="63"/>
      <c r="T73" s="63"/>
      <c r="AA73" s="63"/>
      <c r="AB73" s="74"/>
      <c r="AC73" s="74"/>
      <c r="AD73" s="61"/>
      <c r="AE73" s="63"/>
      <c r="AF73" s="62"/>
      <c r="AG73" s="61"/>
      <c r="AH73" s="61"/>
      <c r="AI73" s="63"/>
      <c r="AJ73" s="62"/>
      <c r="AK73" s="61"/>
      <c r="AL73" s="61"/>
      <c r="AM73" s="62"/>
      <c r="AN73" s="62"/>
      <c r="AO73" s="61"/>
      <c r="AP73" s="61"/>
      <c r="AQ73" s="63"/>
      <c r="AR73" s="63"/>
      <c r="AS73" s="63"/>
      <c r="AT73" s="63"/>
    </row>
    <row r="74" spans="1:46" ht="29.1" customHeight="1">
      <c r="A74" s="63"/>
      <c r="B74" s="74"/>
      <c r="C74" s="74"/>
      <c r="D74" s="74"/>
      <c r="E74" s="63"/>
      <c r="F74" s="74"/>
      <c r="G74" s="74"/>
      <c r="H74" s="74"/>
      <c r="I74" s="63"/>
      <c r="J74" s="74"/>
      <c r="K74" s="74"/>
      <c r="L74" s="74"/>
      <c r="M74" s="63"/>
      <c r="N74" s="74"/>
      <c r="O74" s="74"/>
      <c r="P74" s="74"/>
      <c r="Q74" s="63"/>
      <c r="R74" s="63"/>
      <c r="S74" s="63"/>
      <c r="T74" s="63"/>
      <c r="AA74" s="63"/>
      <c r="AB74" s="74"/>
      <c r="AC74" s="74"/>
      <c r="AD74" s="74"/>
      <c r="AE74" s="63"/>
      <c r="AF74" s="74"/>
      <c r="AG74" s="74"/>
      <c r="AH74" s="74"/>
      <c r="AI74" s="63"/>
      <c r="AJ74" s="74"/>
      <c r="AK74" s="74"/>
      <c r="AL74" s="74"/>
      <c r="AM74" s="62"/>
      <c r="AN74" s="74"/>
      <c r="AO74" s="74"/>
      <c r="AP74" s="74"/>
      <c r="AQ74" s="63"/>
      <c r="AR74" s="63"/>
      <c r="AS74" s="63"/>
      <c r="AT74" s="63"/>
    </row>
    <row r="75" spans="1:46" ht="29.1" customHeight="1">
      <c r="A75" s="63"/>
      <c r="B75" s="63"/>
      <c r="C75" s="74"/>
      <c r="D75" s="74"/>
      <c r="E75" s="63"/>
      <c r="F75" s="63"/>
      <c r="G75" s="74"/>
      <c r="H75" s="74"/>
      <c r="I75" s="63"/>
      <c r="J75" s="63"/>
      <c r="K75" s="74"/>
      <c r="L75" s="74"/>
      <c r="M75" s="63"/>
      <c r="N75" s="74"/>
      <c r="O75" s="74"/>
      <c r="P75" s="74"/>
      <c r="Q75" s="63"/>
      <c r="R75" s="63"/>
      <c r="S75" s="63"/>
      <c r="T75" s="63"/>
      <c r="AA75" s="63"/>
      <c r="AB75" s="74"/>
      <c r="AC75" s="74"/>
      <c r="AD75" s="74"/>
      <c r="AE75" s="63"/>
      <c r="AF75" s="63"/>
      <c r="AG75" s="74"/>
      <c r="AH75" s="74"/>
      <c r="AI75" s="63"/>
      <c r="AJ75" s="63"/>
      <c r="AK75" s="74"/>
      <c r="AL75" s="74"/>
      <c r="AM75" s="62"/>
      <c r="AN75" s="63"/>
      <c r="AO75" s="74"/>
      <c r="AP75" s="74"/>
      <c r="AQ75" s="63"/>
      <c r="AR75" s="63"/>
      <c r="AS75" s="63"/>
      <c r="AT75" s="63"/>
    </row>
    <row r="76" spans="1:46" ht="18.95" customHeight="1">
      <c r="A76" s="63"/>
      <c r="B76" s="74"/>
      <c r="C76" s="74"/>
      <c r="D76" s="74"/>
      <c r="E76" s="63"/>
      <c r="F76" s="74"/>
      <c r="G76" s="74"/>
      <c r="H76" s="74"/>
      <c r="I76" s="63"/>
      <c r="J76" s="74"/>
      <c r="K76" s="74"/>
      <c r="L76" s="74"/>
      <c r="M76" s="63"/>
      <c r="N76" s="74"/>
      <c r="O76" s="74"/>
      <c r="P76" s="74"/>
      <c r="Q76" s="63"/>
      <c r="R76" s="63"/>
      <c r="S76" s="63"/>
      <c r="T76" s="63"/>
      <c r="AA76" s="63"/>
      <c r="AB76" s="74"/>
      <c r="AC76" s="74"/>
      <c r="AD76" s="74"/>
      <c r="AE76" s="63"/>
      <c r="AF76" s="74"/>
      <c r="AG76" s="74"/>
      <c r="AH76" s="74"/>
      <c r="AI76" s="63"/>
      <c r="AJ76" s="74"/>
      <c r="AK76" s="74"/>
      <c r="AL76" s="74"/>
      <c r="AM76" s="62"/>
      <c r="AN76" s="74"/>
      <c r="AO76" s="74"/>
      <c r="AP76" s="74"/>
      <c r="AQ76" s="63"/>
      <c r="AR76" s="63"/>
      <c r="AS76" s="63"/>
      <c r="AT76" s="63"/>
    </row>
    <row r="77" spans="1:46" ht="18.95" customHeight="1">
      <c r="A77" s="63"/>
      <c r="B77" s="74"/>
      <c r="C77" s="74"/>
      <c r="D77" s="74"/>
      <c r="E77" s="63"/>
      <c r="F77" s="74"/>
      <c r="G77" s="74"/>
      <c r="H77" s="74"/>
      <c r="I77" s="63"/>
      <c r="J77" s="74"/>
      <c r="K77" s="74"/>
      <c r="L77" s="74"/>
      <c r="M77" s="63"/>
      <c r="N77" s="86"/>
      <c r="O77" s="61"/>
      <c r="P77" s="61"/>
      <c r="Q77" s="63"/>
      <c r="R77" s="63"/>
      <c r="S77" s="63"/>
      <c r="T77" s="63"/>
      <c r="AA77" s="63"/>
      <c r="AB77" s="86"/>
      <c r="AC77" s="61"/>
      <c r="AD77" s="74"/>
      <c r="AE77" s="63"/>
      <c r="AF77" s="74"/>
      <c r="AG77" s="74"/>
      <c r="AH77" s="74"/>
      <c r="AI77" s="63"/>
      <c r="AJ77" s="74"/>
      <c r="AK77" s="74"/>
      <c r="AL77" s="74"/>
      <c r="AM77" s="62"/>
      <c r="AN77" s="74"/>
      <c r="AO77" s="74"/>
      <c r="AP77" s="74"/>
      <c r="AQ77" s="63"/>
      <c r="AR77" s="63"/>
      <c r="AS77" s="63"/>
      <c r="AT77" s="63"/>
    </row>
    <row r="78" spans="1:46" ht="18.95" customHeight="1">
      <c r="A78" s="63"/>
      <c r="B78" s="74"/>
      <c r="C78" s="74"/>
      <c r="D78" s="74"/>
      <c r="E78" s="63"/>
      <c r="F78" s="74"/>
      <c r="G78" s="74"/>
      <c r="H78" s="74"/>
      <c r="I78" s="63"/>
      <c r="J78" s="74"/>
      <c r="K78" s="74"/>
      <c r="L78" s="74"/>
      <c r="M78" s="63"/>
      <c r="P78"/>
      <c r="Q78" s="60"/>
      <c r="R78" s="60"/>
      <c r="S78" s="63"/>
      <c r="T78" s="63"/>
      <c r="AA78" s="63"/>
      <c r="AB78" s="74"/>
      <c r="AC78" s="74"/>
      <c r="AD78" s="74"/>
      <c r="AE78" s="63"/>
      <c r="AF78" s="74"/>
      <c r="AG78" s="74"/>
      <c r="AH78" s="74"/>
      <c r="AI78" s="63"/>
      <c r="AJ78" s="74"/>
      <c r="AK78" s="74"/>
      <c r="AL78" s="74"/>
      <c r="AM78" s="62"/>
      <c r="AN78" s="74"/>
      <c r="AO78" s="74"/>
      <c r="AP78" s="74"/>
      <c r="AQ78" s="63"/>
      <c r="AR78" s="63"/>
      <c r="AS78" s="63"/>
      <c r="AT78" s="63"/>
    </row>
    <row r="79" spans="1:46" ht="18.95" customHeight="1">
      <c r="A79" s="63"/>
      <c r="B79" s="74"/>
      <c r="C79" s="74"/>
      <c r="D79" s="74"/>
      <c r="E79" s="63"/>
      <c r="F79" s="74"/>
      <c r="G79" s="74"/>
      <c r="H79" s="74"/>
      <c r="I79" s="63"/>
      <c r="J79" s="74"/>
      <c r="K79" s="74"/>
      <c r="L79" s="74"/>
      <c r="M79" s="62"/>
      <c r="N79" s="74"/>
      <c r="O79" s="74"/>
      <c r="P79" s="74"/>
      <c r="Q79" s="63"/>
      <c r="R79" s="63"/>
      <c r="S79" s="63"/>
      <c r="T79" s="63"/>
      <c r="AA79" s="63"/>
      <c r="AB79" s="74"/>
      <c r="AC79" s="74"/>
      <c r="AD79" s="74"/>
      <c r="AE79" s="63"/>
      <c r="AF79" s="74"/>
      <c r="AG79" s="74"/>
      <c r="AH79" s="74"/>
      <c r="AI79" s="63"/>
      <c r="AJ79" s="74"/>
      <c r="AK79" s="74"/>
      <c r="AL79" s="74"/>
      <c r="AM79" s="62"/>
      <c r="AN79" s="74"/>
      <c r="AO79" s="74"/>
      <c r="AP79" s="74"/>
      <c r="AQ79" s="63"/>
      <c r="AR79" s="63"/>
      <c r="AS79" s="63"/>
      <c r="AT79" s="63"/>
    </row>
    <row r="80" spans="1:46" ht="18.95" customHeight="1">
      <c r="A80" s="63"/>
      <c r="B80" s="74"/>
      <c r="C80" s="74"/>
      <c r="D80" s="74"/>
      <c r="E80" s="63"/>
      <c r="F80" s="74"/>
      <c r="G80" s="74"/>
      <c r="H80" s="74"/>
      <c r="I80" s="63"/>
      <c r="J80" s="74"/>
      <c r="K80" s="74"/>
      <c r="L80" s="74"/>
      <c r="M80" s="62"/>
      <c r="N80" s="74"/>
      <c r="O80" s="74"/>
      <c r="P80" s="74"/>
      <c r="Q80" s="63"/>
      <c r="R80" s="63"/>
      <c r="S80" s="63"/>
      <c r="T80" s="63"/>
      <c r="AA80" s="63"/>
      <c r="AB80" s="74"/>
      <c r="AC80" s="74"/>
      <c r="AD80" s="74"/>
      <c r="AE80" s="63"/>
      <c r="AF80" s="74"/>
      <c r="AG80" s="74"/>
      <c r="AH80" s="74"/>
      <c r="AI80" s="63"/>
      <c r="AJ80" s="74"/>
      <c r="AK80" s="74"/>
      <c r="AL80" s="74"/>
      <c r="AM80" s="62"/>
      <c r="AN80" s="74"/>
      <c r="AO80" s="74"/>
      <c r="AP80" s="74"/>
      <c r="AQ80" s="63"/>
      <c r="AR80" s="63"/>
      <c r="AS80" s="63"/>
      <c r="AT80" s="63"/>
    </row>
    <row r="81" spans="1:46" ht="18.95" customHeight="1">
      <c r="A81" s="63"/>
      <c r="B81" s="74"/>
      <c r="C81" s="74"/>
      <c r="D81" s="74"/>
      <c r="E81" s="63"/>
      <c r="F81" s="74"/>
      <c r="G81" s="74"/>
      <c r="H81" s="74"/>
      <c r="I81" s="63"/>
      <c r="J81" s="74"/>
      <c r="K81" s="74"/>
      <c r="L81" s="74"/>
      <c r="M81" s="62"/>
      <c r="N81" s="74"/>
      <c r="O81" s="74"/>
      <c r="P81" s="74"/>
      <c r="Q81" s="63"/>
      <c r="R81" s="63"/>
      <c r="S81" s="63"/>
      <c r="T81" s="63"/>
      <c r="AA81" s="63"/>
      <c r="AB81" s="74"/>
      <c r="AC81" s="74"/>
      <c r="AD81" s="74"/>
      <c r="AE81" s="63"/>
      <c r="AF81" s="74"/>
      <c r="AG81" s="74"/>
      <c r="AH81" s="74"/>
      <c r="AI81" s="63"/>
      <c r="AJ81" s="74"/>
      <c r="AK81" s="74"/>
      <c r="AL81" s="74"/>
      <c r="AM81" s="62"/>
      <c r="AN81" s="74"/>
      <c r="AO81" s="74"/>
      <c r="AP81" s="74"/>
      <c r="AQ81" s="63"/>
      <c r="AR81" s="63"/>
      <c r="AS81" s="63"/>
      <c r="AT81" s="63"/>
    </row>
    <row r="82" spans="1:46" ht="18.95" customHeight="1">
      <c r="A82" s="63"/>
      <c r="B82" s="74"/>
      <c r="C82" s="74"/>
      <c r="D82" s="74"/>
      <c r="E82" s="63"/>
      <c r="F82" s="74"/>
      <c r="G82" s="74"/>
      <c r="H82" s="74"/>
      <c r="I82" s="63"/>
      <c r="J82" s="74"/>
      <c r="K82" s="74"/>
      <c r="L82" s="74"/>
      <c r="M82" s="62"/>
      <c r="N82" s="74"/>
      <c r="O82" s="74"/>
      <c r="P82" s="74"/>
      <c r="Q82" s="63"/>
      <c r="R82" s="63"/>
      <c r="S82" s="63"/>
      <c r="T82" s="63"/>
      <c r="AA82" s="63"/>
      <c r="AB82" s="74"/>
      <c r="AC82" s="74"/>
      <c r="AD82" s="74"/>
      <c r="AE82" s="63"/>
      <c r="AF82" s="74"/>
      <c r="AG82" s="74"/>
      <c r="AH82" s="74"/>
      <c r="AI82" s="63"/>
      <c r="AJ82" s="74"/>
      <c r="AK82" s="74"/>
      <c r="AL82" s="74"/>
      <c r="AM82" s="62"/>
      <c r="AN82" s="74"/>
      <c r="AO82" s="74"/>
      <c r="AP82" s="74"/>
      <c r="AQ82" s="63"/>
      <c r="AR82" s="63"/>
      <c r="AS82" s="63"/>
      <c r="AT82" s="63"/>
    </row>
    <row r="83" spans="1:46" ht="18.95" customHeight="1">
      <c r="A83" s="63"/>
      <c r="B83" s="74"/>
      <c r="C83" s="74"/>
      <c r="D83" s="74"/>
      <c r="E83" s="63"/>
      <c r="F83" s="74"/>
      <c r="G83" s="74"/>
      <c r="H83" s="74"/>
      <c r="I83" s="63"/>
      <c r="J83" s="74"/>
      <c r="K83" s="63"/>
      <c r="L83" s="63"/>
      <c r="M83" s="62"/>
      <c r="N83" s="74"/>
      <c r="O83" s="74"/>
      <c r="P83" s="74"/>
      <c r="Q83" s="63"/>
      <c r="R83" s="63"/>
      <c r="S83" s="63"/>
      <c r="T83" s="63"/>
      <c r="AA83" s="63"/>
      <c r="AB83" s="74"/>
      <c r="AC83" s="74"/>
      <c r="AD83" s="74"/>
      <c r="AE83" s="63"/>
      <c r="AF83" s="74"/>
      <c r="AG83" s="74"/>
      <c r="AH83" s="74"/>
      <c r="AI83" s="63"/>
      <c r="AJ83" s="74"/>
      <c r="AK83" s="63"/>
      <c r="AL83" s="63"/>
      <c r="AM83" s="62"/>
      <c r="AN83" s="74"/>
      <c r="AO83" s="74"/>
      <c r="AP83" s="74"/>
      <c r="AQ83" s="63"/>
      <c r="AR83" s="63"/>
      <c r="AS83" s="63"/>
      <c r="AT83" s="63"/>
    </row>
    <row r="84" spans="1:46" ht="18.95" customHeight="1">
      <c r="A84" s="63"/>
      <c r="B84" s="86"/>
      <c r="C84" s="61"/>
      <c r="D84" s="61"/>
      <c r="E84" s="63"/>
      <c r="F84" s="86"/>
      <c r="G84" s="61"/>
      <c r="H84" s="61"/>
      <c r="I84" s="63"/>
      <c r="J84" s="86"/>
      <c r="K84" s="61"/>
      <c r="L84" s="61"/>
      <c r="M84" s="62"/>
      <c r="N84" s="86"/>
      <c r="O84" s="61"/>
      <c r="P84" s="61"/>
      <c r="Q84" s="63"/>
      <c r="R84" s="63"/>
      <c r="S84" s="63"/>
      <c r="T84" s="63"/>
      <c r="AA84" s="63"/>
      <c r="AB84" s="86"/>
      <c r="AC84" s="61"/>
      <c r="AD84" s="61"/>
      <c r="AE84" s="63"/>
      <c r="AF84" s="86"/>
      <c r="AG84" s="61"/>
      <c r="AH84" s="61"/>
      <c r="AI84" s="63"/>
      <c r="AJ84" s="86"/>
      <c r="AK84" s="61"/>
      <c r="AL84" s="61"/>
      <c r="AM84" s="62"/>
      <c r="AN84" s="86"/>
      <c r="AO84" s="61"/>
      <c r="AP84" s="61"/>
      <c r="AQ84" s="63"/>
      <c r="AR84" s="63"/>
      <c r="AS84" s="63"/>
      <c r="AT84" s="63"/>
    </row>
    <row r="85" spans="1:46" ht="18.95" customHeight="1">
      <c r="A85" s="63"/>
      <c r="B85" s="62"/>
      <c r="C85" s="61"/>
      <c r="D85" s="61"/>
      <c r="E85" s="63"/>
      <c r="F85" s="62"/>
      <c r="G85" s="61"/>
      <c r="H85" s="61"/>
      <c r="J85" s="62"/>
      <c r="K85" s="61"/>
      <c r="L85" s="61"/>
      <c r="M85" s="48"/>
      <c r="N85" s="62"/>
      <c r="O85" s="61"/>
      <c r="P85" s="61"/>
      <c r="AA85" s="63"/>
      <c r="AB85" s="62"/>
      <c r="AC85" s="61"/>
      <c r="AD85" s="61"/>
      <c r="AE85" s="63"/>
      <c r="AF85" s="62"/>
      <c r="AG85" s="61"/>
      <c r="AH85" s="61"/>
      <c r="AJ85" s="62"/>
      <c r="AK85" s="61"/>
      <c r="AL85" s="61"/>
      <c r="AM85" s="48"/>
      <c r="AN85" s="62"/>
      <c r="AO85" s="61"/>
      <c r="AP85" s="61"/>
    </row>
    <row r="86" spans="1:46" ht="18.95" customHeight="1">
      <c r="A86" s="63"/>
      <c r="B86" s="62"/>
      <c r="C86" s="61"/>
      <c r="D86" s="61"/>
      <c r="E86" s="63"/>
      <c r="F86" s="62"/>
      <c r="G86" s="61"/>
      <c r="H86" s="61"/>
      <c r="J86" s="62"/>
      <c r="K86" s="61"/>
      <c r="L86" s="61"/>
      <c r="M86" s="48"/>
      <c r="N86" s="62"/>
      <c r="O86" s="61"/>
      <c r="P86" s="61"/>
      <c r="AA86" s="63"/>
      <c r="AB86" s="62"/>
      <c r="AC86" s="61"/>
      <c r="AD86" s="61"/>
      <c r="AE86" s="63"/>
      <c r="AF86" s="62"/>
      <c r="AG86" s="61"/>
      <c r="AH86" s="61"/>
      <c r="AJ86" s="62"/>
      <c r="AK86" s="61"/>
      <c r="AL86" s="61"/>
      <c r="AM86" s="48"/>
      <c r="AN86" s="62"/>
      <c r="AO86" s="61"/>
      <c r="AP86" s="61"/>
    </row>
    <row r="87" spans="1:46" ht="29.1" customHeight="1">
      <c r="A87" s="63"/>
      <c r="B87" s="74"/>
      <c r="C87" s="74"/>
      <c r="D87" s="74"/>
      <c r="E87" s="63"/>
      <c r="F87" s="74"/>
      <c r="G87" s="74"/>
      <c r="H87" s="74"/>
      <c r="I87" s="63"/>
      <c r="J87" s="74"/>
      <c r="K87" s="74"/>
      <c r="L87" s="74"/>
      <c r="M87" s="62"/>
      <c r="N87" s="74"/>
      <c r="O87" s="74"/>
      <c r="P87" s="74"/>
      <c r="Q87" s="63"/>
      <c r="R87" s="63"/>
      <c r="S87" s="63"/>
      <c r="T87" s="63"/>
      <c r="AA87" s="63"/>
      <c r="AB87" s="74"/>
      <c r="AC87" s="74"/>
      <c r="AD87" s="74"/>
      <c r="AE87" s="63"/>
      <c r="AF87" s="74"/>
      <c r="AG87" s="74"/>
      <c r="AH87" s="74"/>
      <c r="AI87" s="63"/>
      <c r="AJ87" s="74"/>
      <c r="AK87" s="74"/>
      <c r="AL87" s="74"/>
      <c r="AM87" s="62"/>
      <c r="AN87" s="74"/>
      <c r="AO87" s="74"/>
      <c r="AP87" s="74"/>
      <c r="AQ87" s="63"/>
      <c r="AR87" s="63"/>
      <c r="AS87" s="63"/>
      <c r="AT87" s="63"/>
    </row>
    <row r="88" spans="1:46" ht="29.1" customHeight="1">
      <c r="A88" s="63"/>
      <c r="B88" s="63"/>
      <c r="C88" s="74"/>
      <c r="D88" s="74"/>
      <c r="E88" s="63"/>
      <c r="F88" s="63"/>
      <c r="G88" s="74"/>
      <c r="H88" s="74"/>
      <c r="I88" s="86"/>
      <c r="J88" s="63"/>
      <c r="K88" s="88"/>
      <c r="L88" s="88"/>
      <c r="M88" s="86"/>
      <c r="N88" s="89"/>
      <c r="O88" s="90"/>
      <c r="P88" s="90"/>
      <c r="Q88" s="63"/>
      <c r="R88" s="63"/>
      <c r="S88" s="63"/>
      <c r="T88" s="63"/>
      <c r="AA88" s="63"/>
      <c r="AB88" s="63"/>
      <c r="AC88" s="74"/>
      <c r="AD88" s="74"/>
      <c r="AE88" s="63"/>
      <c r="AF88" s="63"/>
      <c r="AG88" s="74"/>
      <c r="AH88" s="74"/>
      <c r="AI88" s="86"/>
      <c r="AJ88" s="63"/>
      <c r="AK88" s="88"/>
      <c r="AL88" s="88"/>
      <c r="AM88" s="86"/>
      <c r="AN88" s="89"/>
      <c r="AO88" s="90"/>
      <c r="AP88" s="90"/>
      <c r="AQ88" s="63"/>
      <c r="AR88" s="63"/>
      <c r="AS88" s="63"/>
      <c r="AT88" s="63"/>
    </row>
    <row r="89" spans="1:46" ht="18.95" customHeight="1">
      <c r="A89" s="63"/>
      <c r="B89" s="74"/>
      <c r="C89" s="74"/>
      <c r="D89" s="74"/>
      <c r="E89" s="63"/>
      <c r="F89" s="74"/>
      <c r="G89" s="74"/>
      <c r="H89" s="74"/>
      <c r="I89" s="63"/>
      <c r="J89" s="74"/>
      <c r="K89" s="74"/>
      <c r="L89" s="74"/>
      <c r="M89" s="62"/>
      <c r="N89" s="74"/>
      <c r="O89" s="74"/>
      <c r="P89" s="74"/>
      <c r="Q89" s="63"/>
      <c r="R89" s="63"/>
      <c r="S89" s="63"/>
      <c r="T89" s="63"/>
      <c r="AA89" s="63"/>
      <c r="AB89" s="74"/>
      <c r="AC89" s="74"/>
      <c r="AD89" s="74"/>
      <c r="AE89" s="63"/>
      <c r="AF89" s="74"/>
      <c r="AG89" s="74"/>
      <c r="AH89" s="74"/>
      <c r="AI89" s="63"/>
      <c r="AJ89" s="74"/>
      <c r="AK89" s="74"/>
      <c r="AL89" s="74"/>
      <c r="AM89" s="62"/>
      <c r="AN89" s="74"/>
      <c r="AO89" s="74"/>
      <c r="AP89" s="74"/>
      <c r="AQ89" s="63"/>
      <c r="AR89" s="63"/>
      <c r="AS89" s="63"/>
      <c r="AT89" s="63"/>
    </row>
    <row r="90" spans="1:46" ht="18.95" customHeight="1">
      <c r="A90" s="63"/>
      <c r="B90" s="74"/>
      <c r="C90" s="74"/>
      <c r="D90" s="74"/>
      <c r="E90" s="63"/>
      <c r="F90" s="74"/>
      <c r="G90" s="74"/>
      <c r="H90" s="74"/>
      <c r="I90" s="63"/>
      <c r="J90" s="74"/>
      <c r="K90" s="74"/>
      <c r="L90" s="74"/>
      <c r="M90" s="62"/>
      <c r="N90" s="74"/>
      <c r="O90" s="74"/>
      <c r="P90" s="74"/>
      <c r="Q90" s="63"/>
      <c r="R90" s="63"/>
      <c r="S90" s="63"/>
      <c r="T90" s="63"/>
      <c r="AA90" s="63"/>
      <c r="AB90" s="74"/>
      <c r="AC90" s="74"/>
      <c r="AD90" s="74"/>
      <c r="AE90" s="63"/>
      <c r="AF90" s="74"/>
      <c r="AG90" s="74"/>
      <c r="AH90" s="74"/>
      <c r="AI90" s="63"/>
      <c r="AJ90" s="74"/>
      <c r="AK90" s="74"/>
      <c r="AL90" s="74"/>
      <c r="AM90" s="62"/>
      <c r="AN90" s="74"/>
      <c r="AO90" s="74"/>
      <c r="AP90" s="74"/>
      <c r="AQ90" s="63"/>
      <c r="AR90" s="63"/>
      <c r="AS90" s="63"/>
      <c r="AT90" s="63"/>
    </row>
    <row r="91" spans="1:46" ht="18.95" customHeight="1">
      <c r="A91" s="63"/>
      <c r="B91" s="74"/>
      <c r="C91" s="74"/>
      <c r="D91" s="74"/>
      <c r="E91" s="63"/>
      <c r="F91" s="74"/>
      <c r="G91" s="74"/>
      <c r="H91" s="74"/>
      <c r="I91" s="63"/>
      <c r="J91" s="74"/>
      <c r="K91" s="74"/>
      <c r="L91" s="74"/>
      <c r="M91" s="62"/>
      <c r="N91" s="74"/>
      <c r="O91" s="74"/>
      <c r="P91" s="74"/>
      <c r="Q91" s="63"/>
      <c r="R91" s="63"/>
      <c r="S91" s="63"/>
      <c r="T91" s="63"/>
      <c r="AA91" s="63"/>
      <c r="AB91" s="74"/>
      <c r="AC91" s="74"/>
      <c r="AD91" s="74"/>
      <c r="AE91" s="63"/>
      <c r="AF91" s="74"/>
      <c r="AG91" s="74"/>
      <c r="AH91" s="74"/>
      <c r="AI91" s="63"/>
      <c r="AJ91" s="74"/>
      <c r="AK91" s="74"/>
      <c r="AL91" s="74"/>
      <c r="AM91" s="62"/>
      <c r="AN91" s="74"/>
      <c r="AO91" s="74"/>
      <c r="AP91" s="74"/>
      <c r="AQ91" s="63"/>
      <c r="AR91" s="63"/>
      <c r="AS91" s="63"/>
      <c r="AT91" s="63"/>
    </row>
    <row r="92" spans="1:46" ht="18.95" customHeight="1">
      <c r="A92" s="63"/>
      <c r="B92" s="74"/>
      <c r="C92" s="74"/>
      <c r="D92" s="74"/>
      <c r="E92" s="63"/>
      <c r="F92" s="74"/>
      <c r="G92" s="74"/>
      <c r="H92" s="74"/>
      <c r="I92" s="63"/>
      <c r="J92" s="74"/>
      <c r="K92" s="74"/>
      <c r="L92" s="74"/>
      <c r="M92" s="62"/>
      <c r="N92" s="74"/>
      <c r="O92" s="74"/>
      <c r="P92" s="74"/>
      <c r="Q92" s="63"/>
      <c r="R92" s="63"/>
      <c r="S92" s="63"/>
      <c r="T92" s="63"/>
      <c r="AA92" s="63"/>
      <c r="AB92" s="74"/>
      <c r="AC92" s="74"/>
      <c r="AD92" s="74"/>
      <c r="AE92" s="63"/>
      <c r="AF92" s="74"/>
      <c r="AG92" s="74"/>
      <c r="AH92" s="74"/>
      <c r="AI92" s="63"/>
      <c r="AJ92" s="74"/>
      <c r="AK92" s="74"/>
      <c r="AL92" s="74"/>
      <c r="AM92" s="62"/>
      <c r="AN92" s="74"/>
      <c r="AO92" s="74"/>
      <c r="AP92" s="74"/>
      <c r="AQ92" s="63"/>
      <c r="AR92" s="63"/>
      <c r="AS92" s="63"/>
      <c r="AT92" s="63"/>
    </row>
    <row r="93" spans="1:46" ht="18.95" customHeight="1">
      <c r="A93" s="63"/>
      <c r="B93" s="74"/>
      <c r="C93" s="74"/>
      <c r="D93" s="74"/>
      <c r="E93" s="63"/>
      <c r="F93" s="74"/>
      <c r="G93" s="74"/>
      <c r="H93" s="74"/>
      <c r="I93" s="63"/>
      <c r="J93" s="74"/>
      <c r="K93" s="74"/>
      <c r="L93" s="74"/>
      <c r="M93" s="62"/>
      <c r="N93" s="74"/>
      <c r="O93" s="74"/>
      <c r="P93" s="74"/>
      <c r="Q93" s="63"/>
      <c r="R93" s="63"/>
      <c r="S93" s="63"/>
      <c r="T93" s="63"/>
      <c r="AA93" s="63"/>
      <c r="AB93" s="74"/>
      <c r="AC93" s="74"/>
      <c r="AD93" s="74"/>
      <c r="AE93" s="63"/>
      <c r="AF93" s="74"/>
      <c r="AG93" s="74"/>
      <c r="AH93" s="74"/>
      <c r="AI93" s="63"/>
      <c r="AJ93" s="74"/>
      <c r="AK93" s="74"/>
      <c r="AL93" s="74"/>
      <c r="AM93" s="62"/>
      <c r="AN93" s="74"/>
      <c r="AO93" s="74"/>
      <c r="AP93" s="74"/>
      <c r="AQ93" s="63"/>
      <c r="AR93" s="63"/>
      <c r="AS93" s="63"/>
      <c r="AT93" s="63"/>
    </row>
    <row r="94" spans="1:46" ht="18.95" customHeight="1">
      <c r="A94" s="63"/>
      <c r="B94" s="74"/>
      <c r="C94" s="74"/>
      <c r="D94" s="74"/>
      <c r="E94" s="63"/>
      <c r="F94" s="74"/>
      <c r="G94" s="74"/>
      <c r="H94" s="74"/>
      <c r="I94" s="63"/>
      <c r="J94" s="74"/>
      <c r="K94" s="74"/>
      <c r="L94" s="74"/>
      <c r="M94" s="62"/>
      <c r="N94" s="74"/>
      <c r="O94" s="74"/>
      <c r="P94" s="74"/>
      <c r="Q94" s="63"/>
      <c r="R94" s="63"/>
      <c r="S94" s="63"/>
      <c r="T94" s="63"/>
      <c r="AA94" s="63"/>
      <c r="AB94" s="74"/>
      <c r="AC94" s="74"/>
      <c r="AD94" s="74"/>
      <c r="AE94" s="63"/>
      <c r="AF94" s="74"/>
      <c r="AG94" s="74"/>
      <c r="AH94" s="74"/>
      <c r="AI94" s="63"/>
      <c r="AJ94" s="74"/>
      <c r="AK94" s="74"/>
      <c r="AL94" s="74"/>
      <c r="AM94" s="62"/>
      <c r="AN94" s="74"/>
      <c r="AO94" s="74"/>
      <c r="AP94" s="74"/>
      <c r="AQ94" s="63"/>
      <c r="AR94" s="63"/>
      <c r="AS94" s="63"/>
      <c r="AT94" s="63"/>
    </row>
    <row r="95" spans="1:46" ht="18.95" customHeight="1">
      <c r="A95" s="63"/>
      <c r="B95" s="74"/>
      <c r="C95" s="74"/>
      <c r="D95" s="74"/>
      <c r="E95" s="63"/>
      <c r="F95" s="74"/>
      <c r="G95" s="74"/>
      <c r="H95" s="74"/>
      <c r="I95" s="63"/>
      <c r="J95" s="74"/>
      <c r="K95" s="74"/>
      <c r="L95" s="74"/>
      <c r="M95" s="62"/>
      <c r="N95" s="74"/>
      <c r="O95" s="74"/>
      <c r="P95" s="74"/>
      <c r="Q95" s="63"/>
      <c r="R95" s="63"/>
      <c r="S95" s="63"/>
      <c r="T95" s="63"/>
      <c r="AA95" s="63"/>
      <c r="AB95" s="74"/>
      <c r="AC95" s="74"/>
      <c r="AD95" s="74"/>
      <c r="AE95" s="63"/>
      <c r="AF95" s="74"/>
      <c r="AG95" s="74"/>
      <c r="AH95" s="74"/>
      <c r="AI95" s="63"/>
      <c r="AJ95" s="74"/>
      <c r="AK95" s="74"/>
      <c r="AL95" s="74"/>
      <c r="AM95" s="62"/>
      <c r="AN95" s="74"/>
      <c r="AO95" s="74"/>
      <c r="AP95" s="74"/>
      <c r="AQ95" s="63"/>
      <c r="AR95" s="63"/>
      <c r="AS95" s="63"/>
      <c r="AT95" s="63"/>
    </row>
    <row r="96" spans="1:46" ht="18.95" customHeight="1">
      <c r="A96" s="63"/>
      <c r="B96" s="74"/>
      <c r="C96" s="74"/>
      <c r="D96" s="74"/>
      <c r="E96" s="63"/>
      <c r="F96" s="74"/>
      <c r="G96" s="74"/>
      <c r="H96" s="74"/>
      <c r="I96" s="63"/>
      <c r="J96" s="74"/>
      <c r="K96" s="74"/>
      <c r="L96" s="74"/>
      <c r="M96" s="62"/>
      <c r="N96" s="74"/>
      <c r="O96" s="74"/>
      <c r="P96" s="74"/>
      <c r="Q96" s="63"/>
      <c r="R96" s="63"/>
      <c r="S96" s="63"/>
      <c r="T96" s="63"/>
      <c r="AA96" s="63"/>
      <c r="AB96" s="74"/>
      <c r="AC96" s="74"/>
      <c r="AD96" s="74"/>
      <c r="AE96" s="63"/>
      <c r="AF96" s="74"/>
      <c r="AG96" s="74"/>
      <c r="AH96" s="74"/>
      <c r="AI96" s="63"/>
      <c r="AJ96" s="74"/>
      <c r="AK96" s="74"/>
      <c r="AL96" s="74"/>
      <c r="AM96" s="62"/>
      <c r="AN96" s="74"/>
      <c r="AO96" s="74"/>
      <c r="AP96" s="74"/>
      <c r="AQ96" s="63"/>
      <c r="AR96" s="63"/>
      <c r="AS96" s="63"/>
      <c r="AT96" s="63"/>
    </row>
    <row r="97" spans="1:42" ht="18.95" customHeight="1">
      <c r="A97" s="63"/>
      <c r="B97" s="74"/>
      <c r="C97" s="74"/>
      <c r="D97" s="74"/>
      <c r="E97" s="63"/>
      <c r="F97" s="74"/>
      <c r="G97" s="74"/>
      <c r="H97" s="74"/>
      <c r="I97" s="63"/>
      <c r="J97" s="74"/>
      <c r="K97" s="74"/>
      <c r="L97" s="74"/>
      <c r="M97" s="62"/>
      <c r="N97" s="74"/>
      <c r="O97" s="74"/>
      <c r="P97" s="74"/>
      <c r="AA97" s="63"/>
      <c r="AB97" s="74"/>
      <c r="AC97" s="74"/>
      <c r="AD97" s="74"/>
      <c r="AE97" s="63"/>
      <c r="AF97" s="74"/>
      <c r="AG97" s="74"/>
      <c r="AH97" s="74"/>
      <c r="AI97" s="63"/>
      <c r="AJ97" s="74"/>
      <c r="AK97" s="74"/>
      <c r="AL97" s="74"/>
      <c r="AM97" s="62"/>
      <c r="AN97" s="74"/>
      <c r="AO97" s="74"/>
      <c r="AP97" s="74"/>
    </row>
    <row r="98" spans="1:42" ht="18.95" customHeight="1">
      <c r="A98" s="63"/>
      <c r="B98" s="63"/>
      <c r="C98" s="74"/>
      <c r="D98" s="74"/>
      <c r="E98" s="63"/>
      <c r="F98" s="63"/>
      <c r="G98" s="74"/>
      <c r="H98" s="74"/>
      <c r="I98" s="63"/>
      <c r="J98" s="63"/>
      <c r="K98" s="74"/>
      <c r="L98" s="74"/>
      <c r="M98" s="62"/>
      <c r="N98" s="63"/>
      <c r="O98" s="74"/>
      <c r="P98" s="74"/>
      <c r="AA98" s="63"/>
      <c r="AB98" s="63"/>
      <c r="AC98" s="74"/>
      <c r="AD98" s="74"/>
      <c r="AE98" s="63"/>
      <c r="AF98" s="63"/>
      <c r="AG98" s="74"/>
      <c r="AH98" s="74"/>
      <c r="AI98" s="63"/>
      <c r="AJ98" s="63"/>
      <c r="AK98" s="74"/>
      <c r="AL98" s="74"/>
      <c r="AM98" s="62"/>
      <c r="AN98" s="63"/>
      <c r="AO98" s="74"/>
      <c r="AP98" s="74"/>
    </row>
    <row r="99" spans="1:42" ht="18.95" customHeight="1">
      <c r="A99" s="63"/>
      <c r="B99" s="63"/>
      <c r="C99" s="74"/>
      <c r="D99" s="74"/>
      <c r="E99" s="63"/>
      <c r="F99" s="63"/>
      <c r="G99" s="63"/>
      <c r="H99" s="63"/>
      <c r="I99" s="58"/>
      <c r="J99" s="53"/>
      <c r="K99" s="48"/>
      <c r="L99" s="62"/>
      <c r="M99" s="58"/>
      <c r="N99" s="53"/>
      <c r="O99" s="48"/>
      <c r="P99" s="62"/>
      <c r="AA99" s="63"/>
      <c r="AB99" s="63"/>
      <c r="AC99" s="74"/>
      <c r="AD99" s="74"/>
      <c r="AE99" s="63"/>
      <c r="AF99" s="63"/>
      <c r="AG99" s="63"/>
      <c r="AH99" s="63"/>
      <c r="AI99" s="58"/>
      <c r="AJ99" s="53"/>
      <c r="AK99" s="48"/>
      <c r="AL99" s="62"/>
      <c r="AM99" s="58"/>
      <c r="AN99" s="53"/>
      <c r="AO99" s="48"/>
      <c r="AP99" s="62"/>
    </row>
    <row r="100" spans="1:42" ht="14.1" customHeight="1">
      <c r="A100" s="63"/>
      <c r="B100" s="63"/>
      <c r="C100" s="74"/>
      <c r="D100" s="74"/>
      <c r="E100" s="63"/>
      <c r="F100" s="63"/>
      <c r="G100" s="63"/>
      <c r="H100" s="63"/>
      <c r="I100" s="48"/>
      <c r="J100" s="53"/>
      <c r="K100" s="48"/>
      <c r="L100" s="62"/>
      <c r="M100" s="48"/>
      <c r="N100" s="53"/>
      <c r="O100" s="48"/>
      <c r="P100" s="62"/>
      <c r="AA100" s="63"/>
      <c r="AB100" s="63"/>
      <c r="AC100" s="74"/>
      <c r="AD100" s="74"/>
      <c r="AE100" s="63"/>
      <c r="AF100" s="63"/>
      <c r="AG100" s="63"/>
      <c r="AH100" s="63"/>
      <c r="AI100" s="48"/>
      <c r="AJ100" s="53"/>
      <c r="AK100" s="48"/>
      <c r="AL100" s="62"/>
      <c r="AM100" s="48"/>
      <c r="AN100" s="53"/>
      <c r="AO100" s="48"/>
      <c r="AP100" s="62"/>
    </row>
  </sheetData>
  <mergeCells count="152">
    <mergeCell ref="R44:R45"/>
    <mergeCell ref="S44:S45"/>
    <mergeCell ref="V44:V45"/>
    <mergeCell ref="W44:W45"/>
    <mergeCell ref="B56:B57"/>
    <mergeCell ref="C56:C57"/>
    <mergeCell ref="F56:F57"/>
    <mergeCell ref="G56:G57"/>
    <mergeCell ref="J56:J57"/>
    <mergeCell ref="B49:C49"/>
    <mergeCell ref="F49:G49"/>
    <mergeCell ref="J49:K49"/>
    <mergeCell ref="K56:K57"/>
    <mergeCell ref="B44:B45"/>
    <mergeCell ref="C44:C45"/>
    <mergeCell ref="F44:F45"/>
    <mergeCell ref="G44:G45"/>
    <mergeCell ref="J44:J45"/>
    <mergeCell ref="N44:N45"/>
    <mergeCell ref="O44:O45"/>
    <mergeCell ref="B15:C15"/>
    <mergeCell ref="B16:B17"/>
    <mergeCell ref="C16:C17"/>
    <mergeCell ref="D16:D17"/>
    <mergeCell ref="O33:O34"/>
    <mergeCell ref="K33:K34"/>
    <mergeCell ref="N33:N34"/>
    <mergeCell ref="B26:C26"/>
    <mergeCell ref="B27:B28"/>
    <mergeCell ref="C27:C28"/>
    <mergeCell ref="D27:D28"/>
    <mergeCell ref="F16:F17"/>
    <mergeCell ref="G16:G17"/>
    <mergeCell ref="H16:H17"/>
    <mergeCell ref="B11:B12"/>
    <mergeCell ref="C11:C12"/>
    <mergeCell ref="F11:F12"/>
    <mergeCell ref="G11:G12"/>
    <mergeCell ref="J11:J12"/>
    <mergeCell ref="K11:K12"/>
    <mergeCell ref="N11:N12"/>
    <mergeCell ref="O11:O12"/>
    <mergeCell ref="R11:R12"/>
    <mergeCell ref="B37:C37"/>
    <mergeCell ref="B38:B39"/>
    <mergeCell ref="C38:C39"/>
    <mergeCell ref="D38:D39"/>
    <mergeCell ref="B22:B23"/>
    <mergeCell ref="C22:C23"/>
    <mergeCell ref="C33:C34"/>
    <mergeCell ref="B33:B34"/>
    <mergeCell ref="K44:K45"/>
    <mergeCell ref="F26:G26"/>
    <mergeCell ref="F27:F28"/>
    <mergeCell ref="G27:G28"/>
    <mergeCell ref="H27:H28"/>
    <mergeCell ref="F22:F23"/>
    <mergeCell ref="G22:G23"/>
    <mergeCell ref="P38:P39"/>
    <mergeCell ref="J38:J39"/>
    <mergeCell ref="K38:K39"/>
    <mergeCell ref="L38:L39"/>
    <mergeCell ref="N38:N39"/>
    <mergeCell ref="O38:O39"/>
    <mergeCell ref="F38:F39"/>
    <mergeCell ref="F33:F34"/>
    <mergeCell ref="G33:G34"/>
    <mergeCell ref="J33:J34"/>
    <mergeCell ref="G38:G39"/>
    <mergeCell ref="H38:H39"/>
    <mergeCell ref="E37:H37"/>
    <mergeCell ref="X38:X39"/>
    <mergeCell ref="X27:X28"/>
    <mergeCell ref="R37:S37"/>
    <mergeCell ref="V37:W37"/>
    <mergeCell ref="R38:R39"/>
    <mergeCell ref="S38:S39"/>
    <mergeCell ref="T38:T39"/>
    <mergeCell ref="V38:V39"/>
    <mergeCell ref="W38:W39"/>
    <mergeCell ref="R33:R34"/>
    <mergeCell ref="S33:S34"/>
    <mergeCell ref="V33:V34"/>
    <mergeCell ref="W33:W34"/>
    <mergeCell ref="X16:X17"/>
    <mergeCell ref="R26:S26"/>
    <mergeCell ref="V26:W26"/>
    <mergeCell ref="R27:R28"/>
    <mergeCell ref="S27:S28"/>
    <mergeCell ref="T27:T28"/>
    <mergeCell ref="V27:V28"/>
    <mergeCell ref="W27:W28"/>
    <mergeCell ref="X5:X6"/>
    <mergeCell ref="R15:S15"/>
    <mergeCell ref="V15:W15"/>
    <mergeCell ref="R16:R17"/>
    <mergeCell ref="S16:S17"/>
    <mergeCell ref="T16:T17"/>
    <mergeCell ref="V16:V17"/>
    <mergeCell ref="W16:W17"/>
    <mergeCell ref="V11:V12"/>
    <mergeCell ref="W11:W12"/>
    <mergeCell ref="S11:S12"/>
    <mergeCell ref="R22:R23"/>
    <mergeCell ref="S22:S23"/>
    <mergeCell ref="V22:V23"/>
    <mergeCell ref="W22:W23"/>
    <mergeCell ref="P27:P28"/>
    <mergeCell ref="J37:K37"/>
    <mergeCell ref="N37:O37"/>
    <mergeCell ref="P16:P17"/>
    <mergeCell ref="J26:K26"/>
    <mergeCell ref="N26:O26"/>
    <mergeCell ref="J27:J28"/>
    <mergeCell ref="K27:K28"/>
    <mergeCell ref="L27:L28"/>
    <mergeCell ref="N27:N28"/>
    <mergeCell ref="O27:O28"/>
    <mergeCell ref="J16:J17"/>
    <mergeCell ref="K16:K17"/>
    <mergeCell ref="L16:L17"/>
    <mergeCell ref="N22:N23"/>
    <mergeCell ref="O22:O23"/>
    <mergeCell ref="N16:N17"/>
    <mergeCell ref="O16:O17"/>
    <mergeCell ref="J22:J23"/>
    <mergeCell ref="K22:K23"/>
    <mergeCell ref="R4:S4"/>
    <mergeCell ref="V4:W4"/>
    <mergeCell ref="R5:R6"/>
    <mergeCell ref="S5:S6"/>
    <mergeCell ref="T5:T6"/>
    <mergeCell ref="V5:V6"/>
    <mergeCell ref="W5:W6"/>
    <mergeCell ref="P5:P6"/>
    <mergeCell ref="J15:K15"/>
    <mergeCell ref="N15:O15"/>
    <mergeCell ref="B4:C4"/>
    <mergeCell ref="B5:B6"/>
    <mergeCell ref="C5:C6"/>
    <mergeCell ref="D5:D6"/>
    <mergeCell ref="N4:O4"/>
    <mergeCell ref="J5:J6"/>
    <mergeCell ref="K5:K6"/>
    <mergeCell ref="L5:L6"/>
    <mergeCell ref="N5:N6"/>
    <mergeCell ref="O5:O6"/>
    <mergeCell ref="J4:K4"/>
    <mergeCell ref="F4:G4"/>
    <mergeCell ref="F5:F6"/>
    <mergeCell ref="G5:G6"/>
    <mergeCell ref="H5:H6"/>
  </mergeCells>
  <phoneticPr fontId="1"/>
  <pageMargins left="0.7" right="0.7" top="0.75" bottom="0.75" header="0.3" footer="0.3"/>
  <pageSetup paperSize="8" scale="56" fitToHeight="0" orientation="landscape" horizontalDpi="300" verticalDpi="300" r:id="rId1"/>
  <rowBreaks count="3" manualBreakCount="3">
    <brk id="46" max="23" man="1"/>
    <brk id="47" min="26" max="49" man="1"/>
    <brk id="128" max="16383" man="1"/>
  </rowBreaks>
  <colBreaks count="1" manualBreakCount="1">
    <brk id="3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14"/>
  <sheetViews>
    <sheetView view="pageBreakPreview" zoomScale="40" zoomScaleNormal="55" zoomScaleSheetLayoutView="40" zoomScalePageLayoutView="40" workbookViewId="0">
      <selection activeCell="D21" sqref="D21"/>
    </sheetView>
  </sheetViews>
  <sheetFormatPr defaultRowHeight="14.1"/>
  <cols>
    <col min="1" max="6" width="29.875" customWidth="1"/>
  </cols>
  <sheetData>
    <row r="1" spans="1:49" ht="33.4" customHeight="1">
      <c r="A1" s="182" t="s">
        <v>78</v>
      </c>
      <c r="C1" s="44"/>
      <c r="D1" s="59"/>
      <c r="H1" s="60"/>
      <c r="L1" s="60"/>
      <c r="P1" s="60"/>
      <c r="T1" s="60"/>
      <c r="X1" s="60"/>
      <c r="Y1" s="63"/>
      <c r="AB1" s="44"/>
      <c r="AC1" s="59"/>
      <c r="AG1" s="60"/>
      <c r="AK1" s="60"/>
      <c r="AO1" s="60"/>
      <c r="AS1" s="60"/>
      <c r="AW1" s="60"/>
    </row>
    <row r="2" spans="1:49">
      <c r="C2" s="44"/>
      <c r="D2" s="59"/>
      <c r="H2" s="60"/>
      <c r="L2" s="60"/>
      <c r="P2" s="60"/>
      <c r="T2" s="60"/>
      <c r="X2" s="60"/>
      <c r="Y2" s="63"/>
      <c r="AB2" s="44"/>
      <c r="AC2" s="59"/>
      <c r="AG2" s="60"/>
      <c r="AK2" s="60"/>
      <c r="AO2" s="60"/>
      <c r="AS2" s="60"/>
      <c r="AW2" s="60"/>
    </row>
    <row r="3" spans="1:49" ht="33.75" customHeight="1">
      <c r="A3" s="128" t="s">
        <v>79</v>
      </c>
      <c r="B3" s="128" t="s">
        <v>80</v>
      </c>
      <c r="C3" s="128" t="s">
        <v>81</v>
      </c>
      <c r="D3" s="129" t="s">
        <v>82</v>
      </c>
      <c r="E3" s="129" t="s">
        <v>82</v>
      </c>
      <c r="F3" s="129" t="s">
        <v>82</v>
      </c>
    </row>
    <row r="4" spans="1:49" ht="33.75" customHeight="1">
      <c r="A4" s="130" t="s">
        <v>83</v>
      </c>
      <c r="B4" s="130" t="s">
        <v>83</v>
      </c>
      <c r="C4" s="130" t="s">
        <v>83</v>
      </c>
      <c r="D4" s="136" t="s">
        <v>84</v>
      </c>
      <c r="E4" s="136" t="s">
        <v>85</v>
      </c>
      <c r="F4" s="136" t="s">
        <v>86</v>
      </c>
    </row>
    <row r="5" spans="1:49" ht="33.75" customHeight="1">
      <c r="A5" s="130"/>
      <c r="B5" s="131"/>
      <c r="C5" s="132"/>
      <c r="D5" s="130" t="s">
        <v>87</v>
      </c>
      <c r="E5" s="130" t="s">
        <v>87</v>
      </c>
      <c r="F5" s="130" t="s">
        <v>87</v>
      </c>
    </row>
    <row r="6" spans="1:49" ht="153.75" customHeight="1">
      <c r="A6" s="133"/>
      <c r="B6" s="134"/>
      <c r="C6" s="135"/>
      <c r="D6" s="134"/>
      <c r="E6" s="135"/>
      <c r="F6" s="134"/>
    </row>
    <row r="7" spans="1:49" ht="33.75" customHeight="1">
      <c r="A7" s="128" t="s">
        <v>79</v>
      </c>
      <c r="B7" s="128" t="s">
        <v>80</v>
      </c>
      <c r="C7" s="128" t="s">
        <v>81</v>
      </c>
      <c r="D7" s="129" t="s">
        <v>82</v>
      </c>
      <c r="E7" s="129" t="s">
        <v>82</v>
      </c>
      <c r="F7" s="129" t="s">
        <v>82</v>
      </c>
    </row>
    <row r="8" spans="1:49" ht="33.75" customHeight="1">
      <c r="A8" s="130" t="s">
        <v>83</v>
      </c>
      <c r="B8" s="130" t="s">
        <v>83</v>
      </c>
      <c r="C8" s="130" t="s">
        <v>83</v>
      </c>
      <c r="D8" s="136" t="s">
        <v>84</v>
      </c>
      <c r="E8" s="136" t="s">
        <v>85</v>
      </c>
      <c r="F8" s="136" t="s">
        <v>86</v>
      </c>
    </row>
    <row r="9" spans="1:49" ht="33.75" customHeight="1">
      <c r="A9" s="130"/>
      <c r="B9" s="131"/>
      <c r="C9" s="132"/>
      <c r="D9" s="130" t="s">
        <v>87</v>
      </c>
      <c r="E9" s="130" t="s">
        <v>87</v>
      </c>
      <c r="F9" s="130" t="s">
        <v>87</v>
      </c>
    </row>
    <row r="10" spans="1:49" ht="153.75" customHeight="1">
      <c r="A10" s="133"/>
      <c r="B10" s="134"/>
      <c r="C10" s="135"/>
      <c r="D10" s="134"/>
      <c r="E10" s="135"/>
      <c r="F10" s="134"/>
    </row>
    <row r="11" spans="1:49" ht="33.75" customHeight="1">
      <c r="A11" s="128" t="s">
        <v>79</v>
      </c>
      <c r="B11" s="128" t="s">
        <v>80</v>
      </c>
      <c r="C11" s="128" t="s">
        <v>81</v>
      </c>
      <c r="D11" s="129" t="s">
        <v>82</v>
      </c>
      <c r="E11" s="129" t="s">
        <v>82</v>
      </c>
      <c r="F11" s="129" t="s">
        <v>82</v>
      </c>
    </row>
    <row r="12" spans="1:49" ht="33.75" customHeight="1">
      <c r="A12" s="130" t="s">
        <v>83</v>
      </c>
      <c r="B12" s="130" t="s">
        <v>83</v>
      </c>
      <c r="C12" s="130" t="s">
        <v>83</v>
      </c>
      <c r="D12" s="136" t="s">
        <v>84</v>
      </c>
      <c r="E12" s="136" t="s">
        <v>85</v>
      </c>
      <c r="F12" s="136" t="s">
        <v>86</v>
      </c>
    </row>
    <row r="13" spans="1:49" ht="33.75" customHeight="1">
      <c r="A13" s="130"/>
      <c r="B13" s="131"/>
      <c r="C13" s="132"/>
      <c r="D13" s="130" t="s">
        <v>87</v>
      </c>
      <c r="E13" s="130" t="s">
        <v>87</v>
      </c>
      <c r="F13" s="130" t="s">
        <v>87</v>
      </c>
    </row>
    <row r="14" spans="1:49" ht="153.75" customHeight="1">
      <c r="A14" s="133"/>
      <c r="B14" s="134"/>
      <c r="C14" s="135"/>
      <c r="D14" s="134"/>
      <c r="E14" s="135"/>
      <c r="F14" s="134"/>
    </row>
  </sheetData>
  <phoneticPr fontId="1"/>
  <pageMargins left="0.7" right="0.7" top="0.75" bottom="0.75" header="0.3" footer="0.3"/>
  <pageSetup paperSize="9" scale="36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W30"/>
  <sheetViews>
    <sheetView view="pageBreakPreview" zoomScale="25" zoomScaleNormal="55" zoomScaleSheetLayoutView="25" workbookViewId="0">
      <selection activeCell="B4" sqref="B4"/>
    </sheetView>
  </sheetViews>
  <sheetFormatPr defaultColWidth="8.875" defaultRowHeight="15.95"/>
  <cols>
    <col min="1" max="1" width="6.5" style="191" customWidth="1"/>
    <col min="2" max="2" width="14.125" style="191" customWidth="1"/>
    <col min="3" max="3" width="10.875" style="191" customWidth="1"/>
    <col min="4" max="4" width="10.125" style="191" customWidth="1"/>
    <col min="5" max="5" width="25.375" style="191" customWidth="1"/>
    <col min="6" max="7" width="6.5" style="191" customWidth="1"/>
    <col min="8" max="8" width="14.125" style="191" customWidth="1"/>
    <col min="9" max="9" width="10.875" style="191" customWidth="1"/>
    <col min="10" max="10" width="10.125" style="191" customWidth="1"/>
    <col min="11" max="11" width="25.375" style="191" customWidth="1"/>
    <col min="12" max="13" width="6.5" style="191" customWidth="1"/>
    <col min="14" max="14" width="14.125" style="191" customWidth="1"/>
    <col min="15" max="15" width="10.875" style="191" customWidth="1"/>
    <col min="16" max="16" width="10.125" style="191" customWidth="1"/>
    <col min="17" max="17" width="25.375" style="191" customWidth="1"/>
    <col min="18" max="18" width="6.5" style="191" customWidth="1"/>
    <col min="19" max="19" width="8.875" style="191"/>
    <col min="20" max="20" width="6.5" style="191" customWidth="1"/>
    <col min="21" max="21" width="14.125" style="191" customWidth="1"/>
    <col min="22" max="22" width="10.875" style="191" customWidth="1"/>
    <col min="23" max="23" width="10.125" style="191" customWidth="1"/>
    <col min="24" max="24" width="25.375" style="191" customWidth="1"/>
    <col min="25" max="26" width="6.5" style="191" customWidth="1"/>
    <col min="27" max="27" width="14.125" style="191" customWidth="1"/>
    <col min="28" max="28" width="10.875" style="191" customWidth="1"/>
    <col min="29" max="29" width="10.125" style="191" customWidth="1"/>
    <col min="30" max="30" width="25.375" style="191" customWidth="1"/>
    <col min="31" max="32" width="6.5" style="191" customWidth="1"/>
    <col min="33" max="33" width="14.125" style="191" customWidth="1"/>
    <col min="34" max="34" width="10.875" style="191" customWidth="1"/>
    <col min="35" max="35" width="10.125" style="191" customWidth="1"/>
    <col min="36" max="36" width="25.375" style="191" customWidth="1"/>
    <col min="37" max="37" width="6.5" style="191" customWidth="1"/>
    <col min="38" max="16384" width="8.875" style="191"/>
  </cols>
  <sheetData>
    <row r="1" spans="1:49" s="72" customFormat="1" ht="33.4" customHeight="1">
      <c r="A1" s="182" t="s">
        <v>88</v>
      </c>
      <c r="C1" s="184"/>
      <c r="D1" s="185"/>
      <c r="H1" s="186"/>
      <c r="L1" s="186"/>
      <c r="P1" s="186"/>
      <c r="T1" s="186"/>
      <c r="X1" s="186"/>
      <c r="Y1" s="187"/>
      <c r="AB1" s="184"/>
      <c r="AC1" s="185"/>
      <c r="AG1" s="186"/>
      <c r="AK1" s="186"/>
      <c r="AO1" s="186"/>
      <c r="AS1" s="186"/>
      <c r="AW1" s="186"/>
    </row>
    <row r="2" spans="1:49" s="72" customFormat="1" ht="14.1">
      <c r="C2" s="184"/>
      <c r="D2" s="185"/>
      <c r="H2" s="186"/>
      <c r="L2" s="186"/>
      <c r="P2" s="186"/>
      <c r="T2" s="186"/>
      <c r="X2" s="186"/>
      <c r="Y2" s="187"/>
      <c r="AB2" s="184"/>
      <c r="AC2" s="185"/>
      <c r="AG2" s="186"/>
      <c r="AK2" s="186"/>
      <c r="AO2" s="186"/>
      <c r="AS2" s="186"/>
      <c r="AW2" s="186"/>
    </row>
    <row r="3" spans="1:49" ht="33.950000000000003" customHeight="1">
      <c r="A3" s="188"/>
      <c r="B3" s="189"/>
      <c r="C3" s="189"/>
      <c r="D3" s="189"/>
      <c r="E3" s="189"/>
      <c r="F3" s="189"/>
      <c r="G3" s="188"/>
      <c r="H3" s="189"/>
      <c r="I3" s="189"/>
      <c r="J3" s="189"/>
      <c r="K3" s="189"/>
      <c r="L3" s="189"/>
      <c r="M3" s="188"/>
      <c r="N3" s="189"/>
      <c r="O3" s="189"/>
      <c r="P3" s="189"/>
      <c r="Q3" s="189"/>
      <c r="R3" s="190"/>
      <c r="T3" s="188"/>
      <c r="U3" s="189"/>
      <c r="V3" s="189"/>
      <c r="W3" s="189"/>
      <c r="X3" s="189"/>
      <c r="Y3" s="189"/>
      <c r="Z3" s="188"/>
      <c r="AA3" s="189"/>
      <c r="AB3" s="189"/>
      <c r="AC3" s="189"/>
      <c r="AD3" s="189"/>
      <c r="AE3" s="189"/>
      <c r="AF3" s="188"/>
      <c r="AG3" s="189"/>
      <c r="AH3" s="189"/>
      <c r="AI3" s="189"/>
      <c r="AJ3" s="189"/>
      <c r="AK3" s="190"/>
    </row>
    <row r="4" spans="1:49" ht="33.950000000000003" customHeight="1">
      <c r="A4" s="192"/>
      <c r="B4" s="225" t="s">
        <v>89</v>
      </c>
      <c r="C4" s="193"/>
      <c r="D4" s="194"/>
      <c r="E4" s="195" t="s">
        <v>17</v>
      </c>
      <c r="F4" s="196"/>
      <c r="G4" s="192"/>
      <c r="H4" s="225" t="s">
        <v>89</v>
      </c>
      <c r="I4" s="193"/>
      <c r="J4" s="194"/>
      <c r="K4" s="195" t="s">
        <v>17</v>
      </c>
      <c r="L4" s="196"/>
      <c r="M4" s="192"/>
      <c r="N4" s="225" t="s">
        <v>89</v>
      </c>
      <c r="O4" s="193"/>
      <c r="P4" s="194"/>
      <c r="Q4" s="195" t="s">
        <v>17</v>
      </c>
      <c r="R4" s="197"/>
      <c r="T4" s="192"/>
      <c r="U4" s="225" t="s">
        <v>89</v>
      </c>
      <c r="V4" s="193"/>
      <c r="W4" s="194"/>
      <c r="X4" s="195" t="s">
        <v>17</v>
      </c>
      <c r="Y4" s="196"/>
      <c r="Z4" s="192"/>
      <c r="AA4" s="225" t="s">
        <v>89</v>
      </c>
      <c r="AB4" s="193"/>
      <c r="AC4" s="194"/>
      <c r="AD4" s="195" t="s">
        <v>17</v>
      </c>
      <c r="AE4" s="196"/>
      <c r="AF4" s="192"/>
      <c r="AG4" s="225" t="s">
        <v>89</v>
      </c>
      <c r="AH4" s="193"/>
      <c r="AI4" s="194"/>
      <c r="AJ4" s="195" t="s">
        <v>17</v>
      </c>
      <c r="AK4" s="197"/>
    </row>
    <row r="5" spans="1:49" ht="33.950000000000003" customHeight="1">
      <c r="A5" s="192"/>
      <c r="B5" s="225" t="s">
        <v>18</v>
      </c>
      <c r="C5" s="198"/>
      <c r="D5" s="199"/>
      <c r="E5" s="200" t="s">
        <v>19</v>
      </c>
      <c r="F5" s="196"/>
      <c r="G5" s="192"/>
      <c r="H5" s="225" t="s">
        <v>18</v>
      </c>
      <c r="I5" s="198"/>
      <c r="J5" s="199"/>
      <c r="K5" s="201" t="s">
        <v>19</v>
      </c>
      <c r="L5" s="196"/>
      <c r="M5" s="192"/>
      <c r="N5" s="225" t="s">
        <v>18</v>
      </c>
      <c r="O5" s="198"/>
      <c r="P5" s="199"/>
      <c r="Q5" s="201" t="s">
        <v>19</v>
      </c>
      <c r="R5" s="197"/>
      <c r="T5" s="192"/>
      <c r="U5" s="225" t="s">
        <v>18</v>
      </c>
      <c r="V5" s="198"/>
      <c r="W5" s="199"/>
      <c r="X5" s="200" t="s">
        <v>19</v>
      </c>
      <c r="Y5" s="196"/>
      <c r="Z5" s="192"/>
      <c r="AA5" s="225" t="s">
        <v>18</v>
      </c>
      <c r="AB5" s="198"/>
      <c r="AC5" s="199"/>
      <c r="AD5" s="201" t="s">
        <v>19</v>
      </c>
      <c r="AE5" s="196"/>
      <c r="AF5" s="192"/>
      <c r="AG5" s="225" t="s">
        <v>18</v>
      </c>
      <c r="AH5" s="198"/>
      <c r="AI5" s="199"/>
      <c r="AJ5" s="201" t="s">
        <v>19</v>
      </c>
      <c r="AK5" s="197"/>
    </row>
    <row r="6" spans="1:49" ht="30" customHeight="1">
      <c r="A6" s="192"/>
      <c r="B6" s="202" t="s">
        <v>90</v>
      </c>
      <c r="C6" s="224" t="s">
        <v>91</v>
      </c>
      <c r="D6" s="222" t="s">
        <v>92</v>
      </c>
      <c r="E6" s="203" t="s">
        <v>22</v>
      </c>
      <c r="F6" s="196"/>
      <c r="G6" s="192"/>
      <c r="H6" s="202" t="s">
        <v>90</v>
      </c>
      <c r="I6" s="224" t="s">
        <v>91</v>
      </c>
      <c r="J6" s="223" t="s">
        <v>92</v>
      </c>
      <c r="K6" s="203" t="s">
        <v>22</v>
      </c>
      <c r="L6" s="196"/>
      <c r="M6" s="192"/>
      <c r="N6" s="202" t="s">
        <v>90</v>
      </c>
      <c r="O6" s="224" t="s">
        <v>91</v>
      </c>
      <c r="P6" s="223" t="s">
        <v>92</v>
      </c>
      <c r="Q6" s="203" t="s">
        <v>22</v>
      </c>
      <c r="R6" s="197"/>
      <c r="T6" s="192"/>
      <c r="U6" s="202" t="s">
        <v>90</v>
      </c>
      <c r="V6" s="224" t="s">
        <v>91</v>
      </c>
      <c r="W6" s="222" t="s">
        <v>92</v>
      </c>
      <c r="X6" s="203" t="s">
        <v>22</v>
      </c>
      <c r="Y6" s="196"/>
      <c r="Z6" s="192"/>
      <c r="AA6" s="202" t="s">
        <v>90</v>
      </c>
      <c r="AB6" s="224" t="s">
        <v>91</v>
      </c>
      <c r="AC6" s="223" t="s">
        <v>92</v>
      </c>
      <c r="AD6" s="203" t="s">
        <v>22</v>
      </c>
      <c r="AE6" s="196"/>
      <c r="AF6" s="192"/>
      <c r="AG6" s="202" t="s">
        <v>90</v>
      </c>
      <c r="AH6" s="224" t="s">
        <v>91</v>
      </c>
      <c r="AI6" s="223" t="s">
        <v>92</v>
      </c>
      <c r="AJ6" s="203" t="s">
        <v>22</v>
      </c>
      <c r="AK6" s="197"/>
    </row>
    <row r="7" spans="1:49" ht="30" customHeight="1">
      <c r="A7" s="192"/>
      <c r="B7" s="240" t="s">
        <v>23</v>
      </c>
      <c r="C7" s="242"/>
      <c r="D7" s="238" t="s">
        <v>93</v>
      </c>
      <c r="E7" s="204" t="s">
        <v>25</v>
      </c>
      <c r="F7" s="196"/>
      <c r="G7" s="192"/>
      <c r="H7" s="240" t="s">
        <v>23</v>
      </c>
      <c r="I7" s="242"/>
      <c r="J7" s="238" t="s">
        <v>93</v>
      </c>
      <c r="K7" s="204" t="s">
        <v>25</v>
      </c>
      <c r="L7" s="196"/>
      <c r="M7" s="192"/>
      <c r="N7" s="240" t="s">
        <v>23</v>
      </c>
      <c r="O7" s="242"/>
      <c r="P7" s="238" t="s">
        <v>93</v>
      </c>
      <c r="Q7" s="204" t="s">
        <v>25</v>
      </c>
      <c r="R7" s="197"/>
      <c r="T7" s="192"/>
      <c r="U7" s="240" t="s">
        <v>23</v>
      </c>
      <c r="V7" s="242"/>
      <c r="W7" s="238" t="s">
        <v>93</v>
      </c>
      <c r="X7" s="204" t="s">
        <v>25</v>
      </c>
      <c r="Y7" s="196"/>
      <c r="Z7" s="192"/>
      <c r="AA7" s="240" t="s">
        <v>23</v>
      </c>
      <c r="AB7" s="242"/>
      <c r="AC7" s="238" t="s">
        <v>93</v>
      </c>
      <c r="AD7" s="204" t="s">
        <v>25</v>
      </c>
      <c r="AE7" s="196"/>
      <c r="AF7" s="192"/>
      <c r="AG7" s="240" t="s">
        <v>23</v>
      </c>
      <c r="AH7" s="242"/>
      <c r="AI7" s="238" t="s">
        <v>93</v>
      </c>
      <c r="AJ7" s="204" t="s">
        <v>25</v>
      </c>
      <c r="AK7" s="197"/>
    </row>
    <row r="8" spans="1:49" ht="30" customHeight="1">
      <c r="A8" s="192"/>
      <c r="B8" s="241"/>
      <c r="C8" s="243"/>
      <c r="D8" s="239"/>
      <c r="E8" s="204" t="s">
        <v>27</v>
      </c>
      <c r="F8" s="196"/>
      <c r="G8" s="192"/>
      <c r="H8" s="241"/>
      <c r="I8" s="243"/>
      <c r="J8" s="239"/>
      <c r="K8" s="204" t="s">
        <v>27</v>
      </c>
      <c r="L8" s="196"/>
      <c r="M8" s="192"/>
      <c r="N8" s="241"/>
      <c r="O8" s="243"/>
      <c r="P8" s="239"/>
      <c r="Q8" s="204" t="s">
        <v>27</v>
      </c>
      <c r="R8" s="197"/>
      <c r="T8" s="192"/>
      <c r="U8" s="241"/>
      <c r="V8" s="243"/>
      <c r="W8" s="239"/>
      <c r="X8" s="204" t="s">
        <v>27</v>
      </c>
      <c r="Y8" s="196"/>
      <c r="Z8" s="192"/>
      <c r="AA8" s="241"/>
      <c r="AB8" s="243"/>
      <c r="AC8" s="239"/>
      <c r="AD8" s="204" t="s">
        <v>27</v>
      </c>
      <c r="AE8" s="196"/>
      <c r="AF8" s="192"/>
      <c r="AG8" s="241"/>
      <c r="AH8" s="243"/>
      <c r="AI8" s="239"/>
      <c r="AJ8" s="204" t="s">
        <v>27</v>
      </c>
      <c r="AK8" s="197"/>
    </row>
    <row r="9" spans="1:49" ht="30" customHeight="1">
      <c r="A9" s="192"/>
      <c r="B9" s="202" t="s">
        <v>28</v>
      </c>
      <c r="C9" s="205"/>
      <c r="D9" s="225" t="s">
        <v>94</v>
      </c>
      <c r="E9" s="204" t="s">
        <v>30</v>
      </c>
      <c r="F9" s="196"/>
      <c r="G9" s="192"/>
      <c r="H9" s="202" t="s">
        <v>28</v>
      </c>
      <c r="I9" s="205"/>
      <c r="J9" s="202" t="s">
        <v>94</v>
      </c>
      <c r="K9" s="204" t="s">
        <v>30</v>
      </c>
      <c r="L9" s="196"/>
      <c r="M9" s="192"/>
      <c r="N9" s="202" t="s">
        <v>28</v>
      </c>
      <c r="O9" s="205"/>
      <c r="P9" s="202" t="s">
        <v>94</v>
      </c>
      <c r="Q9" s="204" t="s">
        <v>30</v>
      </c>
      <c r="R9" s="197"/>
      <c r="T9" s="192"/>
      <c r="U9" s="202" t="s">
        <v>28</v>
      </c>
      <c r="V9" s="205"/>
      <c r="W9" s="225" t="s">
        <v>94</v>
      </c>
      <c r="X9" s="204" t="s">
        <v>30</v>
      </c>
      <c r="Y9" s="196"/>
      <c r="Z9" s="192"/>
      <c r="AA9" s="202" t="s">
        <v>28</v>
      </c>
      <c r="AB9" s="205"/>
      <c r="AC9" s="202" t="s">
        <v>94</v>
      </c>
      <c r="AD9" s="204" t="s">
        <v>30</v>
      </c>
      <c r="AE9" s="196"/>
      <c r="AF9" s="192"/>
      <c r="AG9" s="202" t="s">
        <v>28</v>
      </c>
      <c r="AH9" s="205"/>
      <c r="AI9" s="202" t="s">
        <v>94</v>
      </c>
      <c r="AJ9" s="204" t="s">
        <v>30</v>
      </c>
      <c r="AK9" s="197"/>
    </row>
    <row r="10" spans="1:49" ht="30" customHeight="1">
      <c r="A10" s="192"/>
      <c r="B10" s="202" t="s">
        <v>31</v>
      </c>
      <c r="C10" s="205"/>
      <c r="D10" s="225" t="s">
        <v>95</v>
      </c>
      <c r="E10" s="204" t="s">
        <v>33</v>
      </c>
      <c r="F10" s="196"/>
      <c r="G10" s="192"/>
      <c r="H10" s="202" t="s">
        <v>31</v>
      </c>
      <c r="I10" s="205"/>
      <c r="J10" s="202" t="s">
        <v>95</v>
      </c>
      <c r="K10" s="204" t="s">
        <v>33</v>
      </c>
      <c r="L10" s="196"/>
      <c r="M10" s="192"/>
      <c r="N10" s="202" t="s">
        <v>31</v>
      </c>
      <c r="O10" s="205"/>
      <c r="P10" s="202" t="s">
        <v>95</v>
      </c>
      <c r="Q10" s="204" t="s">
        <v>33</v>
      </c>
      <c r="R10" s="197"/>
      <c r="T10" s="192"/>
      <c r="U10" s="202" t="s">
        <v>31</v>
      </c>
      <c r="V10" s="205"/>
      <c r="W10" s="225" t="s">
        <v>95</v>
      </c>
      <c r="X10" s="204" t="s">
        <v>33</v>
      </c>
      <c r="Y10" s="196"/>
      <c r="Z10" s="192"/>
      <c r="AA10" s="202" t="s">
        <v>31</v>
      </c>
      <c r="AB10" s="205"/>
      <c r="AC10" s="202" t="s">
        <v>95</v>
      </c>
      <c r="AD10" s="204" t="s">
        <v>33</v>
      </c>
      <c r="AE10" s="196"/>
      <c r="AF10" s="192"/>
      <c r="AG10" s="202" t="s">
        <v>31</v>
      </c>
      <c r="AH10" s="205"/>
      <c r="AI10" s="202" t="s">
        <v>95</v>
      </c>
      <c r="AJ10" s="204" t="s">
        <v>33</v>
      </c>
      <c r="AK10" s="197"/>
    </row>
    <row r="11" spans="1:49" ht="30" customHeight="1">
      <c r="A11" s="192"/>
      <c r="B11" s="202" t="s">
        <v>34</v>
      </c>
      <c r="C11" s="205"/>
      <c r="D11" s="225" t="s">
        <v>95</v>
      </c>
      <c r="E11" s="204" t="s">
        <v>35</v>
      </c>
      <c r="F11" s="196"/>
      <c r="G11" s="192"/>
      <c r="H11" s="202" t="s">
        <v>34</v>
      </c>
      <c r="I11" s="205"/>
      <c r="J11" s="202" t="s">
        <v>95</v>
      </c>
      <c r="K11" s="204" t="s">
        <v>35</v>
      </c>
      <c r="L11" s="196"/>
      <c r="M11" s="192"/>
      <c r="N11" s="202" t="s">
        <v>34</v>
      </c>
      <c r="O11" s="205"/>
      <c r="P11" s="202" t="s">
        <v>95</v>
      </c>
      <c r="Q11" s="204" t="s">
        <v>35</v>
      </c>
      <c r="R11" s="197"/>
      <c r="T11" s="192"/>
      <c r="U11" s="202" t="s">
        <v>34</v>
      </c>
      <c r="V11" s="205"/>
      <c r="W11" s="225" t="s">
        <v>95</v>
      </c>
      <c r="X11" s="204" t="s">
        <v>35</v>
      </c>
      <c r="Y11" s="196"/>
      <c r="Z11" s="192"/>
      <c r="AA11" s="202" t="s">
        <v>34</v>
      </c>
      <c r="AB11" s="205"/>
      <c r="AC11" s="202" t="s">
        <v>95</v>
      </c>
      <c r="AD11" s="204" t="s">
        <v>35</v>
      </c>
      <c r="AE11" s="196"/>
      <c r="AF11" s="192"/>
      <c r="AG11" s="202" t="s">
        <v>34</v>
      </c>
      <c r="AH11" s="205"/>
      <c r="AI11" s="202" t="s">
        <v>95</v>
      </c>
      <c r="AJ11" s="204" t="s">
        <v>35</v>
      </c>
      <c r="AK11" s="197"/>
    </row>
    <row r="12" spans="1:49" ht="30" customHeight="1">
      <c r="A12" s="192"/>
      <c r="B12" s="202" t="s">
        <v>36</v>
      </c>
      <c r="C12" s="205"/>
      <c r="D12" s="225" t="s">
        <v>94</v>
      </c>
      <c r="E12" s="204" t="s">
        <v>37</v>
      </c>
      <c r="F12" s="196"/>
      <c r="G12" s="192"/>
      <c r="H12" s="202" t="s">
        <v>36</v>
      </c>
      <c r="I12" s="205"/>
      <c r="J12" s="202" t="s">
        <v>94</v>
      </c>
      <c r="K12" s="204" t="s">
        <v>37</v>
      </c>
      <c r="L12" s="196"/>
      <c r="M12" s="192"/>
      <c r="N12" s="202" t="s">
        <v>36</v>
      </c>
      <c r="O12" s="205"/>
      <c r="P12" s="202" t="s">
        <v>94</v>
      </c>
      <c r="Q12" s="204" t="s">
        <v>37</v>
      </c>
      <c r="R12" s="197"/>
      <c r="T12" s="192"/>
      <c r="U12" s="202" t="s">
        <v>36</v>
      </c>
      <c r="V12" s="205"/>
      <c r="W12" s="225" t="s">
        <v>94</v>
      </c>
      <c r="X12" s="204" t="s">
        <v>37</v>
      </c>
      <c r="Y12" s="196"/>
      <c r="Z12" s="192"/>
      <c r="AA12" s="202" t="s">
        <v>36</v>
      </c>
      <c r="AB12" s="205"/>
      <c r="AC12" s="202" t="s">
        <v>94</v>
      </c>
      <c r="AD12" s="204" t="s">
        <v>37</v>
      </c>
      <c r="AE12" s="196"/>
      <c r="AF12" s="192"/>
      <c r="AG12" s="202" t="s">
        <v>36</v>
      </c>
      <c r="AH12" s="205"/>
      <c r="AI12" s="202" t="s">
        <v>94</v>
      </c>
      <c r="AJ12" s="204" t="s">
        <v>37</v>
      </c>
      <c r="AK12" s="197"/>
    </row>
    <row r="13" spans="1:49" ht="30" customHeight="1">
      <c r="A13" s="192"/>
      <c r="B13" s="202" t="s">
        <v>38</v>
      </c>
      <c r="C13" s="205"/>
      <c r="D13" s="225" t="s">
        <v>94</v>
      </c>
      <c r="E13" s="204" t="s">
        <v>37</v>
      </c>
      <c r="F13" s="196"/>
      <c r="G13" s="192"/>
      <c r="H13" s="202" t="s">
        <v>38</v>
      </c>
      <c r="I13" s="205"/>
      <c r="J13" s="202" t="s">
        <v>94</v>
      </c>
      <c r="K13" s="204" t="s">
        <v>37</v>
      </c>
      <c r="L13" s="196"/>
      <c r="M13" s="192"/>
      <c r="N13" s="202" t="s">
        <v>38</v>
      </c>
      <c r="O13" s="205"/>
      <c r="P13" s="202" t="s">
        <v>94</v>
      </c>
      <c r="Q13" s="204" t="s">
        <v>37</v>
      </c>
      <c r="R13" s="197"/>
      <c r="T13" s="192"/>
      <c r="U13" s="202" t="s">
        <v>38</v>
      </c>
      <c r="V13" s="205"/>
      <c r="W13" s="225" t="s">
        <v>94</v>
      </c>
      <c r="X13" s="204" t="s">
        <v>37</v>
      </c>
      <c r="Y13" s="196"/>
      <c r="Z13" s="192"/>
      <c r="AA13" s="202" t="s">
        <v>38</v>
      </c>
      <c r="AB13" s="205"/>
      <c r="AC13" s="202" t="s">
        <v>94</v>
      </c>
      <c r="AD13" s="204" t="s">
        <v>37</v>
      </c>
      <c r="AE13" s="196"/>
      <c r="AF13" s="192"/>
      <c r="AG13" s="202" t="s">
        <v>38</v>
      </c>
      <c r="AH13" s="205"/>
      <c r="AI13" s="202" t="s">
        <v>94</v>
      </c>
      <c r="AJ13" s="204" t="s">
        <v>37</v>
      </c>
      <c r="AK13" s="197"/>
    </row>
    <row r="14" spans="1:49" ht="30" customHeight="1">
      <c r="A14" s="192"/>
      <c r="B14" s="202" t="s">
        <v>39</v>
      </c>
      <c r="C14" s="205"/>
      <c r="D14" s="225" t="s">
        <v>96</v>
      </c>
      <c r="E14" s="204" t="s">
        <v>41</v>
      </c>
      <c r="F14" s="196"/>
      <c r="G14" s="192"/>
      <c r="H14" s="202" t="s">
        <v>39</v>
      </c>
      <c r="I14" s="205"/>
      <c r="J14" s="202" t="s">
        <v>96</v>
      </c>
      <c r="K14" s="204" t="s">
        <v>41</v>
      </c>
      <c r="L14" s="196"/>
      <c r="M14" s="192"/>
      <c r="N14" s="202" t="s">
        <v>39</v>
      </c>
      <c r="O14" s="205"/>
      <c r="P14" s="202" t="s">
        <v>96</v>
      </c>
      <c r="Q14" s="204" t="s">
        <v>41</v>
      </c>
      <c r="R14" s="197"/>
      <c r="T14" s="192"/>
      <c r="U14" s="202" t="s">
        <v>39</v>
      </c>
      <c r="V14" s="205"/>
      <c r="W14" s="225" t="s">
        <v>96</v>
      </c>
      <c r="X14" s="204" t="s">
        <v>41</v>
      </c>
      <c r="Y14" s="196"/>
      <c r="Z14" s="192"/>
      <c r="AA14" s="202" t="s">
        <v>39</v>
      </c>
      <c r="AB14" s="205"/>
      <c r="AC14" s="202" t="s">
        <v>96</v>
      </c>
      <c r="AD14" s="204" t="s">
        <v>41</v>
      </c>
      <c r="AE14" s="196"/>
      <c r="AF14" s="192"/>
      <c r="AG14" s="202" t="s">
        <v>39</v>
      </c>
      <c r="AH14" s="205"/>
      <c r="AI14" s="202" t="s">
        <v>96</v>
      </c>
      <c r="AJ14" s="204" t="s">
        <v>41</v>
      </c>
      <c r="AK14" s="197"/>
    </row>
    <row r="15" spans="1:49" ht="39" customHeight="1">
      <c r="A15" s="192"/>
      <c r="B15" s="206"/>
      <c r="C15" s="207"/>
      <c r="D15" s="202"/>
      <c r="E15" s="208" t="s">
        <v>42</v>
      </c>
      <c r="F15" s="196"/>
      <c r="G15" s="192"/>
      <c r="H15" s="206"/>
      <c r="I15" s="207"/>
      <c r="J15" s="202"/>
      <c r="K15" s="208" t="s">
        <v>42</v>
      </c>
      <c r="L15" s="196"/>
      <c r="M15" s="192"/>
      <c r="N15" s="206"/>
      <c r="O15" s="207"/>
      <c r="P15" s="202"/>
      <c r="Q15" s="208" t="s">
        <v>42</v>
      </c>
      <c r="R15" s="197"/>
      <c r="T15" s="192"/>
      <c r="U15" s="206"/>
      <c r="V15" s="207"/>
      <c r="W15" s="202"/>
      <c r="X15" s="208" t="s">
        <v>42</v>
      </c>
      <c r="Y15" s="196"/>
      <c r="Z15" s="192"/>
      <c r="AA15" s="206"/>
      <c r="AB15" s="207"/>
      <c r="AC15" s="202"/>
      <c r="AD15" s="208" t="s">
        <v>42</v>
      </c>
      <c r="AE15" s="196"/>
      <c r="AF15" s="192"/>
      <c r="AG15" s="206"/>
      <c r="AH15" s="207"/>
      <c r="AI15" s="202"/>
      <c r="AJ15" s="208" t="s">
        <v>42</v>
      </c>
      <c r="AK15" s="197"/>
    </row>
    <row r="16" spans="1:49" ht="33.950000000000003" customHeight="1">
      <c r="A16" s="192"/>
      <c r="B16" s="196"/>
      <c r="C16" s="196"/>
      <c r="D16" s="196"/>
      <c r="E16" s="196"/>
      <c r="F16" s="196"/>
      <c r="G16" s="192"/>
      <c r="H16" s="196"/>
      <c r="I16" s="196"/>
      <c r="J16" s="196"/>
      <c r="K16" s="196"/>
      <c r="L16" s="196"/>
      <c r="M16" s="192"/>
      <c r="N16" s="196"/>
      <c r="O16" s="196"/>
      <c r="P16" s="196"/>
      <c r="Q16" s="196"/>
      <c r="R16" s="197"/>
      <c r="T16" s="192"/>
      <c r="U16" s="196"/>
      <c r="V16" s="196"/>
      <c r="W16" s="196"/>
      <c r="X16" s="196"/>
      <c r="Y16" s="196"/>
      <c r="Z16" s="192"/>
      <c r="AA16" s="196"/>
      <c r="AB16" s="196"/>
      <c r="AC16" s="196"/>
      <c r="AD16" s="196"/>
      <c r="AE16" s="196"/>
      <c r="AF16" s="192"/>
      <c r="AG16" s="196"/>
      <c r="AH16" s="196"/>
      <c r="AI16" s="196"/>
      <c r="AJ16" s="196"/>
      <c r="AK16" s="197"/>
    </row>
    <row r="17" spans="1:37" ht="33.950000000000003" customHeight="1">
      <c r="A17" s="188"/>
      <c r="B17" s="189"/>
      <c r="C17" s="189"/>
      <c r="D17" s="189"/>
      <c r="E17" s="189"/>
      <c r="F17" s="189"/>
      <c r="G17" s="188"/>
      <c r="H17" s="189"/>
      <c r="I17" s="189"/>
      <c r="J17" s="189"/>
      <c r="K17" s="189"/>
      <c r="L17" s="189"/>
      <c r="M17" s="188"/>
      <c r="N17" s="189"/>
      <c r="O17" s="189"/>
      <c r="P17" s="189"/>
      <c r="Q17" s="189"/>
      <c r="R17" s="190"/>
      <c r="T17" s="188"/>
      <c r="U17" s="189"/>
      <c r="V17" s="189"/>
      <c r="W17" s="189"/>
      <c r="X17" s="189"/>
      <c r="Y17" s="189"/>
      <c r="Z17" s="188"/>
      <c r="AA17" s="189"/>
      <c r="AB17" s="189"/>
      <c r="AC17" s="189"/>
      <c r="AD17" s="189"/>
      <c r="AE17" s="189"/>
      <c r="AF17" s="188"/>
      <c r="AG17" s="189"/>
      <c r="AH17" s="189"/>
      <c r="AI17" s="189"/>
      <c r="AJ17" s="189"/>
      <c r="AK17" s="190"/>
    </row>
    <row r="18" spans="1:37" ht="33.950000000000003" customHeight="1">
      <c r="A18" s="192"/>
      <c r="B18" s="225" t="s">
        <v>89</v>
      </c>
      <c r="C18" s="193"/>
      <c r="D18" s="194"/>
      <c r="E18" s="195" t="s">
        <v>17</v>
      </c>
      <c r="F18" s="196"/>
      <c r="G18" s="192"/>
      <c r="H18" s="225" t="s">
        <v>89</v>
      </c>
      <c r="I18" s="193"/>
      <c r="J18" s="194"/>
      <c r="K18" s="195" t="s">
        <v>17</v>
      </c>
      <c r="L18" s="196"/>
      <c r="M18" s="192"/>
      <c r="N18" s="225" t="s">
        <v>89</v>
      </c>
      <c r="O18" s="193"/>
      <c r="P18" s="194"/>
      <c r="Q18" s="195" t="s">
        <v>17</v>
      </c>
      <c r="R18" s="197"/>
      <c r="T18" s="192"/>
      <c r="U18" s="225" t="s">
        <v>89</v>
      </c>
      <c r="V18" s="193"/>
      <c r="W18" s="194"/>
      <c r="X18" s="195" t="s">
        <v>17</v>
      </c>
      <c r="Y18" s="196"/>
      <c r="Z18" s="192"/>
      <c r="AA18" s="225" t="s">
        <v>89</v>
      </c>
      <c r="AB18" s="193"/>
      <c r="AC18" s="194"/>
      <c r="AD18" s="195" t="s">
        <v>17</v>
      </c>
      <c r="AE18" s="196"/>
      <c r="AF18" s="192"/>
      <c r="AG18" s="225" t="s">
        <v>89</v>
      </c>
      <c r="AH18" s="193"/>
      <c r="AI18" s="194"/>
      <c r="AJ18" s="195" t="s">
        <v>17</v>
      </c>
      <c r="AK18" s="197"/>
    </row>
    <row r="19" spans="1:37" ht="33.950000000000003" customHeight="1">
      <c r="A19" s="192"/>
      <c r="B19" s="225" t="s">
        <v>18</v>
      </c>
      <c r="C19" s="198"/>
      <c r="D19" s="199"/>
      <c r="E19" s="201" t="s">
        <v>19</v>
      </c>
      <c r="F19" s="196"/>
      <c r="G19" s="192"/>
      <c r="H19" s="225" t="s">
        <v>18</v>
      </c>
      <c r="I19" s="198"/>
      <c r="J19" s="199"/>
      <c r="K19" s="201" t="s">
        <v>19</v>
      </c>
      <c r="L19" s="196"/>
      <c r="M19" s="192"/>
      <c r="N19" s="225" t="s">
        <v>18</v>
      </c>
      <c r="O19" s="198"/>
      <c r="P19" s="199"/>
      <c r="Q19" s="201" t="s">
        <v>19</v>
      </c>
      <c r="R19" s="197"/>
      <c r="T19" s="192"/>
      <c r="U19" s="225" t="s">
        <v>18</v>
      </c>
      <c r="V19" s="198"/>
      <c r="W19" s="199"/>
      <c r="X19" s="201" t="s">
        <v>19</v>
      </c>
      <c r="Y19" s="196"/>
      <c r="Z19" s="192"/>
      <c r="AA19" s="225" t="s">
        <v>18</v>
      </c>
      <c r="AB19" s="198"/>
      <c r="AC19" s="199"/>
      <c r="AD19" s="201" t="s">
        <v>19</v>
      </c>
      <c r="AE19" s="196"/>
      <c r="AF19" s="192"/>
      <c r="AG19" s="225" t="s">
        <v>18</v>
      </c>
      <c r="AH19" s="198"/>
      <c r="AI19" s="199"/>
      <c r="AJ19" s="201" t="s">
        <v>19</v>
      </c>
      <c r="AK19" s="197"/>
    </row>
    <row r="20" spans="1:37" ht="30" customHeight="1">
      <c r="A20" s="192"/>
      <c r="B20" s="202" t="s">
        <v>90</v>
      </c>
      <c r="C20" s="224" t="s">
        <v>91</v>
      </c>
      <c r="D20" s="223" t="s">
        <v>92</v>
      </c>
      <c r="E20" s="203" t="s">
        <v>22</v>
      </c>
      <c r="F20" s="196"/>
      <c r="G20" s="192"/>
      <c r="H20" s="202" t="s">
        <v>90</v>
      </c>
      <c r="I20" s="224" t="s">
        <v>91</v>
      </c>
      <c r="J20" s="223" t="s">
        <v>92</v>
      </c>
      <c r="K20" s="203" t="s">
        <v>22</v>
      </c>
      <c r="L20" s="196"/>
      <c r="M20" s="192"/>
      <c r="N20" s="202" t="s">
        <v>90</v>
      </c>
      <c r="O20" s="224" t="s">
        <v>91</v>
      </c>
      <c r="P20" s="223" t="s">
        <v>92</v>
      </c>
      <c r="Q20" s="203" t="s">
        <v>22</v>
      </c>
      <c r="R20" s="197"/>
      <c r="T20" s="192"/>
      <c r="U20" s="202" t="s">
        <v>90</v>
      </c>
      <c r="V20" s="224" t="s">
        <v>91</v>
      </c>
      <c r="W20" s="223" t="s">
        <v>92</v>
      </c>
      <c r="X20" s="203" t="s">
        <v>22</v>
      </c>
      <c r="Y20" s="196"/>
      <c r="Z20" s="192"/>
      <c r="AA20" s="202" t="s">
        <v>90</v>
      </c>
      <c r="AB20" s="224" t="s">
        <v>91</v>
      </c>
      <c r="AC20" s="223" t="s">
        <v>92</v>
      </c>
      <c r="AD20" s="203" t="s">
        <v>22</v>
      </c>
      <c r="AE20" s="196"/>
      <c r="AF20" s="192"/>
      <c r="AG20" s="202" t="s">
        <v>90</v>
      </c>
      <c r="AH20" s="224" t="s">
        <v>91</v>
      </c>
      <c r="AI20" s="223" t="s">
        <v>92</v>
      </c>
      <c r="AJ20" s="203" t="s">
        <v>22</v>
      </c>
      <c r="AK20" s="197"/>
    </row>
    <row r="21" spans="1:37" ht="30" customHeight="1">
      <c r="A21" s="192"/>
      <c r="B21" s="240" t="s">
        <v>23</v>
      </c>
      <c r="C21" s="242"/>
      <c r="D21" s="238" t="s">
        <v>93</v>
      </c>
      <c r="E21" s="204" t="s">
        <v>25</v>
      </c>
      <c r="F21" s="196"/>
      <c r="G21" s="192"/>
      <c r="H21" s="240" t="s">
        <v>23</v>
      </c>
      <c r="I21" s="242"/>
      <c r="J21" s="238" t="s">
        <v>93</v>
      </c>
      <c r="K21" s="204" t="s">
        <v>25</v>
      </c>
      <c r="L21" s="196"/>
      <c r="M21" s="192"/>
      <c r="N21" s="240" t="s">
        <v>23</v>
      </c>
      <c r="O21" s="242"/>
      <c r="P21" s="238" t="s">
        <v>93</v>
      </c>
      <c r="Q21" s="204" t="s">
        <v>25</v>
      </c>
      <c r="R21" s="197"/>
      <c r="T21" s="192"/>
      <c r="U21" s="240" t="s">
        <v>23</v>
      </c>
      <c r="V21" s="242"/>
      <c r="W21" s="238" t="s">
        <v>93</v>
      </c>
      <c r="X21" s="204" t="s">
        <v>25</v>
      </c>
      <c r="Y21" s="196"/>
      <c r="Z21" s="192"/>
      <c r="AA21" s="240" t="s">
        <v>23</v>
      </c>
      <c r="AB21" s="242"/>
      <c r="AC21" s="238" t="s">
        <v>93</v>
      </c>
      <c r="AD21" s="204" t="s">
        <v>25</v>
      </c>
      <c r="AE21" s="196"/>
      <c r="AF21" s="192"/>
      <c r="AG21" s="240" t="s">
        <v>23</v>
      </c>
      <c r="AH21" s="242"/>
      <c r="AI21" s="238" t="s">
        <v>93</v>
      </c>
      <c r="AJ21" s="204" t="s">
        <v>25</v>
      </c>
      <c r="AK21" s="197"/>
    </row>
    <row r="22" spans="1:37" ht="30" customHeight="1">
      <c r="A22" s="192"/>
      <c r="B22" s="241"/>
      <c r="C22" s="243"/>
      <c r="D22" s="239"/>
      <c r="E22" s="204" t="s">
        <v>27</v>
      </c>
      <c r="F22" s="196"/>
      <c r="G22" s="192"/>
      <c r="H22" s="241"/>
      <c r="I22" s="243"/>
      <c r="J22" s="239"/>
      <c r="K22" s="204" t="s">
        <v>27</v>
      </c>
      <c r="L22" s="196"/>
      <c r="M22" s="192"/>
      <c r="N22" s="241"/>
      <c r="O22" s="243"/>
      <c r="P22" s="239"/>
      <c r="Q22" s="204" t="s">
        <v>27</v>
      </c>
      <c r="R22" s="197"/>
      <c r="T22" s="192"/>
      <c r="U22" s="241"/>
      <c r="V22" s="243"/>
      <c r="W22" s="239"/>
      <c r="X22" s="204" t="s">
        <v>27</v>
      </c>
      <c r="Y22" s="196"/>
      <c r="Z22" s="192"/>
      <c r="AA22" s="241"/>
      <c r="AB22" s="243"/>
      <c r="AC22" s="239"/>
      <c r="AD22" s="204" t="s">
        <v>27</v>
      </c>
      <c r="AE22" s="196"/>
      <c r="AF22" s="192"/>
      <c r="AG22" s="241"/>
      <c r="AH22" s="243"/>
      <c r="AI22" s="239"/>
      <c r="AJ22" s="204" t="s">
        <v>27</v>
      </c>
      <c r="AK22" s="197"/>
    </row>
    <row r="23" spans="1:37" ht="30" customHeight="1">
      <c r="A23" s="192"/>
      <c r="B23" s="202" t="s">
        <v>28</v>
      </c>
      <c r="C23" s="205"/>
      <c r="D23" s="202" t="s">
        <v>94</v>
      </c>
      <c r="E23" s="204" t="s">
        <v>30</v>
      </c>
      <c r="F23" s="196"/>
      <c r="G23" s="192"/>
      <c r="H23" s="202" t="s">
        <v>28</v>
      </c>
      <c r="I23" s="205"/>
      <c r="J23" s="202" t="s">
        <v>94</v>
      </c>
      <c r="K23" s="204" t="s">
        <v>30</v>
      </c>
      <c r="L23" s="196"/>
      <c r="M23" s="192"/>
      <c r="N23" s="202" t="s">
        <v>28</v>
      </c>
      <c r="O23" s="205"/>
      <c r="P23" s="202" t="s">
        <v>94</v>
      </c>
      <c r="Q23" s="204" t="s">
        <v>30</v>
      </c>
      <c r="R23" s="197"/>
      <c r="T23" s="192"/>
      <c r="U23" s="202" t="s">
        <v>28</v>
      </c>
      <c r="V23" s="205"/>
      <c r="W23" s="202" t="s">
        <v>94</v>
      </c>
      <c r="X23" s="204" t="s">
        <v>30</v>
      </c>
      <c r="Y23" s="196"/>
      <c r="Z23" s="192"/>
      <c r="AA23" s="202" t="s">
        <v>28</v>
      </c>
      <c r="AB23" s="205"/>
      <c r="AC23" s="202" t="s">
        <v>94</v>
      </c>
      <c r="AD23" s="204" t="s">
        <v>30</v>
      </c>
      <c r="AE23" s="196"/>
      <c r="AF23" s="192"/>
      <c r="AG23" s="202" t="s">
        <v>28</v>
      </c>
      <c r="AH23" s="205"/>
      <c r="AI23" s="202" t="s">
        <v>94</v>
      </c>
      <c r="AJ23" s="204" t="s">
        <v>30</v>
      </c>
      <c r="AK23" s="197"/>
    </row>
    <row r="24" spans="1:37" ht="30" customHeight="1">
      <c r="A24" s="192"/>
      <c r="B24" s="202" t="s">
        <v>31</v>
      </c>
      <c r="C24" s="205"/>
      <c r="D24" s="202" t="s">
        <v>95</v>
      </c>
      <c r="E24" s="204" t="s">
        <v>33</v>
      </c>
      <c r="F24" s="196"/>
      <c r="G24" s="192"/>
      <c r="H24" s="202" t="s">
        <v>31</v>
      </c>
      <c r="I24" s="205"/>
      <c r="J24" s="202" t="s">
        <v>95</v>
      </c>
      <c r="K24" s="204" t="s">
        <v>33</v>
      </c>
      <c r="L24" s="196"/>
      <c r="M24" s="192"/>
      <c r="N24" s="202" t="s">
        <v>31</v>
      </c>
      <c r="O24" s="205"/>
      <c r="P24" s="202" t="s">
        <v>95</v>
      </c>
      <c r="Q24" s="204" t="s">
        <v>33</v>
      </c>
      <c r="R24" s="197"/>
      <c r="T24" s="192"/>
      <c r="U24" s="202" t="s">
        <v>31</v>
      </c>
      <c r="V24" s="205"/>
      <c r="W24" s="202" t="s">
        <v>95</v>
      </c>
      <c r="X24" s="204" t="s">
        <v>33</v>
      </c>
      <c r="Y24" s="196"/>
      <c r="Z24" s="192"/>
      <c r="AA24" s="202" t="s">
        <v>31</v>
      </c>
      <c r="AB24" s="205"/>
      <c r="AC24" s="202" t="s">
        <v>95</v>
      </c>
      <c r="AD24" s="204" t="s">
        <v>33</v>
      </c>
      <c r="AE24" s="196"/>
      <c r="AF24" s="192"/>
      <c r="AG24" s="202" t="s">
        <v>31</v>
      </c>
      <c r="AH24" s="205"/>
      <c r="AI24" s="202" t="s">
        <v>95</v>
      </c>
      <c r="AJ24" s="204" t="s">
        <v>33</v>
      </c>
      <c r="AK24" s="197"/>
    </row>
    <row r="25" spans="1:37" ht="30" customHeight="1">
      <c r="A25" s="192"/>
      <c r="B25" s="202" t="s">
        <v>34</v>
      </c>
      <c r="C25" s="205"/>
      <c r="D25" s="202" t="s">
        <v>95</v>
      </c>
      <c r="E25" s="204" t="s">
        <v>35</v>
      </c>
      <c r="F25" s="196"/>
      <c r="G25" s="192"/>
      <c r="H25" s="202" t="s">
        <v>34</v>
      </c>
      <c r="I25" s="205"/>
      <c r="J25" s="202" t="s">
        <v>95</v>
      </c>
      <c r="K25" s="204" t="s">
        <v>35</v>
      </c>
      <c r="L25" s="196"/>
      <c r="M25" s="192"/>
      <c r="N25" s="202" t="s">
        <v>34</v>
      </c>
      <c r="O25" s="205"/>
      <c r="P25" s="202" t="s">
        <v>95</v>
      </c>
      <c r="Q25" s="204" t="s">
        <v>35</v>
      </c>
      <c r="R25" s="197"/>
      <c r="T25" s="192"/>
      <c r="U25" s="202" t="s">
        <v>34</v>
      </c>
      <c r="V25" s="205"/>
      <c r="W25" s="202" t="s">
        <v>95</v>
      </c>
      <c r="X25" s="204" t="s">
        <v>35</v>
      </c>
      <c r="Y25" s="196"/>
      <c r="Z25" s="192"/>
      <c r="AA25" s="202" t="s">
        <v>34</v>
      </c>
      <c r="AB25" s="205"/>
      <c r="AC25" s="202" t="s">
        <v>95</v>
      </c>
      <c r="AD25" s="204" t="s">
        <v>35</v>
      </c>
      <c r="AE25" s="196"/>
      <c r="AF25" s="192"/>
      <c r="AG25" s="202" t="s">
        <v>34</v>
      </c>
      <c r="AH25" s="205"/>
      <c r="AI25" s="202" t="s">
        <v>95</v>
      </c>
      <c r="AJ25" s="204" t="s">
        <v>35</v>
      </c>
      <c r="AK25" s="197"/>
    </row>
    <row r="26" spans="1:37" ht="30" customHeight="1">
      <c r="A26" s="192"/>
      <c r="B26" s="202" t="s">
        <v>36</v>
      </c>
      <c r="C26" s="205"/>
      <c r="D26" s="202" t="s">
        <v>94</v>
      </c>
      <c r="E26" s="204" t="s">
        <v>37</v>
      </c>
      <c r="F26" s="196"/>
      <c r="G26" s="192"/>
      <c r="H26" s="202" t="s">
        <v>36</v>
      </c>
      <c r="I26" s="205"/>
      <c r="J26" s="202" t="s">
        <v>94</v>
      </c>
      <c r="K26" s="204" t="s">
        <v>37</v>
      </c>
      <c r="L26" s="196"/>
      <c r="M26" s="192"/>
      <c r="N26" s="202" t="s">
        <v>36</v>
      </c>
      <c r="O26" s="205"/>
      <c r="P26" s="202" t="s">
        <v>94</v>
      </c>
      <c r="Q26" s="204" t="s">
        <v>37</v>
      </c>
      <c r="R26" s="197"/>
      <c r="T26" s="192"/>
      <c r="U26" s="202" t="s">
        <v>36</v>
      </c>
      <c r="V26" s="205"/>
      <c r="W26" s="202" t="s">
        <v>94</v>
      </c>
      <c r="X26" s="204" t="s">
        <v>37</v>
      </c>
      <c r="Y26" s="196"/>
      <c r="Z26" s="192"/>
      <c r="AA26" s="202" t="s">
        <v>36</v>
      </c>
      <c r="AB26" s="205"/>
      <c r="AC26" s="202" t="s">
        <v>94</v>
      </c>
      <c r="AD26" s="204" t="s">
        <v>37</v>
      </c>
      <c r="AE26" s="196"/>
      <c r="AF26" s="192"/>
      <c r="AG26" s="202" t="s">
        <v>36</v>
      </c>
      <c r="AH26" s="205"/>
      <c r="AI26" s="202" t="s">
        <v>94</v>
      </c>
      <c r="AJ26" s="204" t="s">
        <v>37</v>
      </c>
      <c r="AK26" s="197"/>
    </row>
    <row r="27" spans="1:37" ht="30" customHeight="1">
      <c r="A27" s="192"/>
      <c r="B27" s="202" t="s">
        <v>38</v>
      </c>
      <c r="C27" s="205"/>
      <c r="D27" s="202" t="s">
        <v>94</v>
      </c>
      <c r="E27" s="204" t="s">
        <v>37</v>
      </c>
      <c r="F27" s="196"/>
      <c r="G27" s="192"/>
      <c r="H27" s="202" t="s">
        <v>38</v>
      </c>
      <c r="I27" s="205"/>
      <c r="J27" s="202" t="s">
        <v>94</v>
      </c>
      <c r="K27" s="204" t="s">
        <v>37</v>
      </c>
      <c r="L27" s="196"/>
      <c r="M27" s="192"/>
      <c r="N27" s="202" t="s">
        <v>38</v>
      </c>
      <c r="O27" s="205"/>
      <c r="P27" s="202" t="s">
        <v>94</v>
      </c>
      <c r="Q27" s="204" t="s">
        <v>37</v>
      </c>
      <c r="R27" s="197"/>
      <c r="T27" s="192"/>
      <c r="U27" s="202" t="s">
        <v>38</v>
      </c>
      <c r="V27" s="205"/>
      <c r="W27" s="202" t="s">
        <v>94</v>
      </c>
      <c r="X27" s="204" t="s">
        <v>37</v>
      </c>
      <c r="Y27" s="196"/>
      <c r="Z27" s="192"/>
      <c r="AA27" s="202" t="s">
        <v>38</v>
      </c>
      <c r="AB27" s="205"/>
      <c r="AC27" s="202" t="s">
        <v>94</v>
      </c>
      <c r="AD27" s="204" t="s">
        <v>37</v>
      </c>
      <c r="AE27" s="196"/>
      <c r="AF27" s="192"/>
      <c r="AG27" s="202" t="s">
        <v>38</v>
      </c>
      <c r="AH27" s="205"/>
      <c r="AI27" s="202" t="s">
        <v>94</v>
      </c>
      <c r="AJ27" s="204" t="s">
        <v>37</v>
      </c>
      <c r="AK27" s="197"/>
    </row>
    <row r="28" spans="1:37" ht="30" customHeight="1">
      <c r="A28" s="192"/>
      <c r="B28" s="202" t="s">
        <v>39</v>
      </c>
      <c r="C28" s="205"/>
      <c r="D28" s="202" t="s">
        <v>96</v>
      </c>
      <c r="E28" s="204" t="s">
        <v>41</v>
      </c>
      <c r="F28" s="196"/>
      <c r="G28" s="192"/>
      <c r="H28" s="202" t="s">
        <v>39</v>
      </c>
      <c r="I28" s="205"/>
      <c r="J28" s="202" t="s">
        <v>96</v>
      </c>
      <c r="K28" s="204" t="s">
        <v>41</v>
      </c>
      <c r="L28" s="196"/>
      <c r="M28" s="192"/>
      <c r="N28" s="202" t="s">
        <v>39</v>
      </c>
      <c r="O28" s="205"/>
      <c r="P28" s="202" t="s">
        <v>96</v>
      </c>
      <c r="Q28" s="204" t="s">
        <v>41</v>
      </c>
      <c r="R28" s="197"/>
      <c r="T28" s="192"/>
      <c r="U28" s="202" t="s">
        <v>39</v>
      </c>
      <c r="V28" s="205"/>
      <c r="W28" s="202" t="s">
        <v>96</v>
      </c>
      <c r="X28" s="204" t="s">
        <v>41</v>
      </c>
      <c r="Y28" s="196"/>
      <c r="Z28" s="192"/>
      <c r="AA28" s="202" t="s">
        <v>39</v>
      </c>
      <c r="AB28" s="205"/>
      <c r="AC28" s="202" t="s">
        <v>96</v>
      </c>
      <c r="AD28" s="204" t="s">
        <v>41</v>
      </c>
      <c r="AE28" s="196"/>
      <c r="AF28" s="192"/>
      <c r="AG28" s="202" t="s">
        <v>39</v>
      </c>
      <c r="AH28" s="205"/>
      <c r="AI28" s="202" t="s">
        <v>96</v>
      </c>
      <c r="AJ28" s="204" t="s">
        <v>41</v>
      </c>
      <c r="AK28" s="197"/>
    </row>
    <row r="29" spans="1:37" ht="39" customHeight="1">
      <c r="A29" s="192"/>
      <c r="B29" s="206"/>
      <c r="C29" s="207"/>
      <c r="D29" s="202"/>
      <c r="E29" s="208" t="s">
        <v>42</v>
      </c>
      <c r="F29" s="196"/>
      <c r="G29" s="192"/>
      <c r="H29" s="206"/>
      <c r="I29" s="207"/>
      <c r="J29" s="202"/>
      <c r="K29" s="208" t="s">
        <v>42</v>
      </c>
      <c r="L29" s="196"/>
      <c r="M29" s="192"/>
      <c r="N29" s="206"/>
      <c r="O29" s="207"/>
      <c r="P29" s="202"/>
      <c r="Q29" s="208" t="s">
        <v>42</v>
      </c>
      <c r="R29" s="197"/>
      <c r="T29" s="192"/>
      <c r="U29" s="206"/>
      <c r="V29" s="207"/>
      <c r="W29" s="202"/>
      <c r="X29" s="208" t="s">
        <v>42</v>
      </c>
      <c r="Y29" s="196"/>
      <c r="Z29" s="192"/>
      <c r="AA29" s="206"/>
      <c r="AB29" s="207"/>
      <c r="AC29" s="202"/>
      <c r="AD29" s="208" t="s">
        <v>42</v>
      </c>
      <c r="AE29" s="196"/>
      <c r="AF29" s="192"/>
      <c r="AG29" s="206"/>
      <c r="AH29" s="207"/>
      <c r="AI29" s="202"/>
      <c r="AJ29" s="208" t="s">
        <v>42</v>
      </c>
      <c r="AK29" s="197"/>
    </row>
    <row r="30" spans="1:37" ht="33.950000000000003" customHeight="1">
      <c r="A30" s="209"/>
      <c r="B30" s="210"/>
      <c r="C30" s="210"/>
      <c r="D30" s="210"/>
      <c r="E30" s="210"/>
      <c r="F30" s="210"/>
      <c r="G30" s="209"/>
      <c r="H30" s="210"/>
      <c r="I30" s="210"/>
      <c r="J30" s="210"/>
      <c r="K30" s="210"/>
      <c r="L30" s="210"/>
      <c r="M30" s="209"/>
      <c r="N30" s="210"/>
      <c r="O30" s="210"/>
      <c r="P30" s="210"/>
      <c r="Q30" s="210"/>
      <c r="R30" s="211"/>
      <c r="T30" s="209"/>
      <c r="U30" s="210"/>
      <c r="V30" s="210"/>
      <c r="W30" s="210"/>
      <c r="X30" s="210"/>
      <c r="Y30" s="210"/>
      <c r="Z30" s="209"/>
      <c r="AA30" s="210"/>
      <c r="AB30" s="210"/>
      <c r="AC30" s="210"/>
      <c r="AD30" s="210"/>
      <c r="AE30" s="210"/>
      <c r="AF30" s="209"/>
      <c r="AG30" s="210"/>
      <c r="AH30" s="210"/>
      <c r="AI30" s="210"/>
      <c r="AJ30" s="210"/>
      <c r="AK30" s="211"/>
    </row>
  </sheetData>
  <mergeCells count="36">
    <mergeCell ref="J21:J22"/>
    <mergeCell ref="N21:N22"/>
    <mergeCell ref="B7:B8"/>
    <mergeCell ref="C7:C8"/>
    <mergeCell ref="D7:D8"/>
    <mergeCell ref="H7:H8"/>
    <mergeCell ref="I7:I8"/>
    <mergeCell ref="J7:J8"/>
    <mergeCell ref="B21:B22"/>
    <mergeCell ref="C21:C22"/>
    <mergeCell ref="D21:D22"/>
    <mergeCell ref="H21:H22"/>
    <mergeCell ref="I21:I22"/>
    <mergeCell ref="N7:N8"/>
    <mergeCell ref="O21:O22"/>
    <mergeCell ref="P21:P22"/>
    <mergeCell ref="AC7:AC8"/>
    <mergeCell ref="AG7:AG8"/>
    <mergeCell ref="AH7:AH8"/>
    <mergeCell ref="O7:O8"/>
    <mergeCell ref="P7:P8"/>
    <mergeCell ref="AA7:AA8"/>
    <mergeCell ref="AB7:AB8"/>
    <mergeCell ref="AI7:AI8"/>
    <mergeCell ref="U21:U22"/>
    <mergeCell ref="V21:V22"/>
    <mergeCell ref="W21:W22"/>
    <mergeCell ref="AA21:AA22"/>
    <mergeCell ref="AB21:AB22"/>
    <mergeCell ref="AC21:AC22"/>
    <mergeCell ref="AG21:AG22"/>
    <mergeCell ref="AH21:AH22"/>
    <mergeCell ref="AI21:AI22"/>
    <mergeCell ref="U7:U8"/>
    <mergeCell ref="V7:V8"/>
    <mergeCell ref="W7:W8"/>
  </mergeCells>
  <phoneticPr fontId="1"/>
  <pageMargins left="0.7" right="0.7" top="0.75" bottom="0.75" header="0.3" footer="0.3"/>
  <pageSetup paperSize="8" scale="8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62"/>
  <sheetViews>
    <sheetView topLeftCell="F1" zoomScale="40" zoomScaleNormal="40" workbookViewId="0">
      <selection activeCell="R38" sqref="R38"/>
    </sheetView>
  </sheetViews>
  <sheetFormatPr defaultColWidth="8.875" defaultRowHeight="17.45" customHeight="1"/>
  <cols>
    <col min="1" max="1" width="5.5" style="38" customWidth="1"/>
    <col min="2" max="2" width="17.125" style="17" customWidth="1"/>
    <col min="3" max="3" width="16.375" style="38" hidden="1" customWidth="1"/>
    <col min="4" max="6" width="10.375" style="38" customWidth="1"/>
    <col min="7" max="13" width="10" style="38" customWidth="1"/>
    <col min="14" max="14" width="9.5" style="17" customWidth="1"/>
    <col min="15" max="15" width="4" style="17" customWidth="1"/>
    <col min="16" max="20" width="14" style="17" customWidth="1"/>
    <col min="21" max="21" width="10.375" style="17" customWidth="1"/>
    <col min="22" max="22" width="10.375" style="38" customWidth="1"/>
    <col min="23" max="27" width="10.75" style="38" customWidth="1"/>
    <col min="28" max="28" width="10.75" style="17" customWidth="1"/>
    <col min="29" max="29" width="10.75" style="38" customWidth="1"/>
    <col min="30" max="16384" width="8.875" style="17"/>
  </cols>
  <sheetData>
    <row r="1" spans="1:30" ht="18.75" customHeight="1">
      <c r="A1" s="16"/>
      <c r="B1" s="16" t="s">
        <v>97</v>
      </c>
      <c r="C1" s="16" t="s">
        <v>98</v>
      </c>
      <c r="D1" s="16" t="s">
        <v>16</v>
      </c>
      <c r="E1" s="16" t="s">
        <v>99</v>
      </c>
      <c r="F1" s="16" t="s">
        <v>20</v>
      </c>
      <c r="G1" s="16" t="s">
        <v>23</v>
      </c>
      <c r="H1" s="16" t="s">
        <v>28</v>
      </c>
      <c r="I1" s="16" t="s">
        <v>31</v>
      </c>
      <c r="J1" s="16" t="s">
        <v>34</v>
      </c>
      <c r="K1" s="16" t="s">
        <v>36</v>
      </c>
      <c r="L1" s="16" t="s">
        <v>38</v>
      </c>
      <c r="M1" s="16" t="s">
        <v>39</v>
      </c>
      <c r="P1" s="18" t="s">
        <v>100</v>
      </c>
      <c r="R1" s="19"/>
      <c r="S1" s="19"/>
      <c r="T1" s="19"/>
      <c r="U1" s="16" t="s">
        <v>16</v>
      </c>
      <c r="V1" s="16" t="s">
        <v>99</v>
      </c>
      <c r="W1" s="16" t="s">
        <v>23</v>
      </c>
      <c r="X1" s="16" t="s">
        <v>28</v>
      </c>
      <c r="Y1" s="16" t="s">
        <v>31</v>
      </c>
      <c r="Z1" s="16" t="s">
        <v>34</v>
      </c>
      <c r="AA1" s="16" t="s">
        <v>101</v>
      </c>
      <c r="AB1" s="16" t="s">
        <v>38</v>
      </c>
      <c r="AC1" s="16" t="s">
        <v>39</v>
      </c>
    </row>
    <row r="2" spans="1:30" ht="18.75" customHeight="1">
      <c r="A2" s="20">
        <v>1</v>
      </c>
      <c r="B2" s="21" t="s">
        <v>102</v>
      </c>
      <c r="C2" s="20" t="s">
        <v>103</v>
      </c>
      <c r="D2" s="20">
        <v>100</v>
      </c>
      <c r="E2" s="20">
        <v>150</v>
      </c>
      <c r="F2" s="20" t="s">
        <v>104</v>
      </c>
      <c r="G2" s="20">
        <v>4</v>
      </c>
      <c r="H2" s="20">
        <v>1</v>
      </c>
      <c r="I2" s="20">
        <v>0</v>
      </c>
      <c r="J2" s="20">
        <v>0</v>
      </c>
      <c r="K2" s="20">
        <v>0</v>
      </c>
      <c r="L2" s="20">
        <v>0</v>
      </c>
      <c r="M2" s="20">
        <v>0</v>
      </c>
      <c r="P2" s="244" t="s">
        <v>105</v>
      </c>
      <c r="Q2" s="245"/>
      <c r="R2" s="245"/>
      <c r="S2" s="245"/>
      <c r="T2" s="246"/>
      <c r="U2" s="22"/>
      <c r="V2" s="23">
        <v>400</v>
      </c>
      <c r="W2" s="91" t="s">
        <v>106</v>
      </c>
      <c r="X2" s="23" t="s">
        <v>94</v>
      </c>
      <c r="Y2" s="23" t="s">
        <v>95</v>
      </c>
      <c r="Z2" s="23" t="s">
        <v>95</v>
      </c>
      <c r="AA2" s="23" t="s">
        <v>94</v>
      </c>
      <c r="AB2" s="23" t="s">
        <v>94</v>
      </c>
      <c r="AC2" s="23" t="s">
        <v>96</v>
      </c>
    </row>
    <row r="3" spans="1:30" ht="18.75" customHeight="1">
      <c r="A3" s="20">
        <v>2</v>
      </c>
      <c r="B3" s="21" t="s">
        <v>69</v>
      </c>
      <c r="C3" s="20" t="s">
        <v>107</v>
      </c>
      <c r="D3" s="20">
        <v>100</v>
      </c>
      <c r="E3" s="20">
        <v>250</v>
      </c>
      <c r="F3" s="20" t="s">
        <v>104</v>
      </c>
      <c r="G3" s="20">
        <v>6</v>
      </c>
      <c r="H3" s="20">
        <v>1</v>
      </c>
      <c r="I3" s="20">
        <v>0</v>
      </c>
      <c r="J3" s="20">
        <v>1</v>
      </c>
      <c r="K3" s="20">
        <v>0</v>
      </c>
      <c r="L3" s="20">
        <v>0</v>
      </c>
      <c r="M3" s="20">
        <v>1</v>
      </c>
      <c r="N3" s="24" t="s">
        <v>108</v>
      </c>
      <c r="O3" s="92">
        <v>1</v>
      </c>
      <c r="P3" s="25" t="s">
        <v>69</v>
      </c>
      <c r="Q3" s="25" t="s">
        <v>109</v>
      </c>
      <c r="R3" s="25" t="s">
        <v>110</v>
      </c>
      <c r="S3" s="25" t="s">
        <v>72</v>
      </c>
      <c r="T3" s="25"/>
      <c r="U3" s="26">
        <f t="shared" ref="U3:U27" si="0">SUMIFS($D$2:$D$27,$B$2:$B$27,$P3)+SUMIFS($D$2:$D$27,$B$2:$B$27,$Q3)+SUMIFS($D$2:$D$27,$B$2:$B$27,$R3)+SUMIFS($D$2:$D$27,$B$2:$B$27,$S3)+SUMIFS($D$2:$D$27,$B$2:$B$27,$T3)</f>
        <v>350</v>
      </c>
      <c r="V3" s="26">
        <f>IF($P3&lt;&gt;0,SUMIFS($E$2:$E$27,$B$2:$B$27,$P3)+SUMIFS($E$2:$E$27,$B$2:$B$27,$Q3)+SUMIFS($E$2:$E$27,$B$2:$B$27,$R3)+SUMIFS($E$2:$E$27,$B$2:$B$27,$S3)+SUMIFS($E$2:$E$27,$B$2:$B$27,$T3),"")</f>
        <v>600</v>
      </c>
      <c r="W3" s="26">
        <f>IF($P3&lt;&gt;0,SUMIFS($G$2:$G$27,$B$2:$B$27,$P3)+SUMIFS($G$2:$G$27,$B$2:$B$27,$Q3)+SUMIFS($G$2:$G$27,$B$2:$B$27,$R3)+SUMIFS($G$2:$G$27,$B$2:$B$27,$S3)+SUMIFS($G$2:$G$27,$B$2:$B$27,$T3),"")</f>
        <v>8</v>
      </c>
      <c r="X3" s="26">
        <f>IF($P3&lt;&gt;0,SUMIFS($H$2:$H$27,$B$2:$B$27,$P3)+SUMIFS($H$2:$H$27,$B$2:$B$27,$Q3)+SUMIFS($H$2:$H$27,$B$2:$B$27,$R3)+SUMIFS($H$2:$H$27,$B$2:$B$27,$S3)+SUMIFS($H$2:$H$27,$B$2:$B$27,$T3),"")</f>
        <v>4</v>
      </c>
      <c r="Y3" s="26">
        <f>IF($P3&lt;&gt;0,SUMIFS($I$2:$I$27,$B$2:$B$27,$P3)+SUMIFS($I$2:$I$27,$B$2:$B$27,$Q3)+SUMIFS($I$2:$I$27,$B$2:$B$27,$R3)+SUMIFS($I$2:$I$27,$B$2:$B$27,$S3)+SUMIFS($I$2:$I$27,$B$2:$B$27,$T3),"")</f>
        <v>5</v>
      </c>
      <c r="Z3" s="26">
        <f>IF($P3&lt;&gt;0,SUMIFS($J$2:$J$27,$B$2:$B$27,$P3)+SUMIFS($J$2:$J$27,$B$2:$B$27,$Q3)+SUMIFS($J$2:$J$27,$B$2:$B$27,$R3)+SUMIFS($J$2:$J$27,$B$2:$B$27,$S3)+SUMIFS($J$2:$J$27,$B$2:$B$27,$T3),"")</f>
        <v>8</v>
      </c>
      <c r="AA3" s="26">
        <f>IF($P3&lt;&gt;0,SUMIFS($K$2:$K$27,$B$2:$B$27,$P3)+SUMIFS($K$2:$K$27,$B$2:$B$27,$Q3)+SUMIFS($K$2:$K$27,$B$2:$B$27,$R3)+SUMIFS($K$2:$K$27,$B$2:$B$27,$S3)+SUMIFS($K$2:$K$27,$B$2:$B$27,$T3),"")</f>
        <v>3</v>
      </c>
      <c r="AB3" s="26">
        <f>IF($P3&lt;&gt;0,SUMIFS($L$2:$L$27,$B$2:$B$27,$P3)+SUMIFS($L$2:$L$27,$B$2:$B$27,$Q3)+SUMIFS($L$2:$L$27,$B$2:$B$27,$R3)+SUMIFS($L$2:$L$27,$B$2:$B$27,$S3)+SUMIFS($L$2:$L$27,$B$2:$B$27,$T3),"")</f>
        <v>7</v>
      </c>
      <c r="AC3" s="26">
        <f>IF($P3&lt;&gt;0,SUMIFS($M$2:$M$27,$B$2:$B$27,$P3)+SUMIFS($M$2:$M$27,$B$2:$B$27,$Q3)+SUMIFS($M$2:$M$27,$B$2:$B$27,$R3)+SUMIFS($M$2:$M$27,$B$2:$B$27,$S3)+SUMIFS($M$2:$M$27,$B$2:$B$27,$T3),"")</f>
        <v>2</v>
      </c>
      <c r="AD3" s="17" t="s">
        <v>111</v>
      </c>
    </row>
    <row r="4" spans="1:30" ht="18.75" customHeight="1">
      <c r="A4" s="20">
        <v>3</v>
      </c>
      <c r="B4" s="21" t="s">
        <v>52</v>
      </c>
      <c r="C4" s="20" t="s">
        <v>112</v>
      </c>
      <c r="D4" s="20">
        <v>50</v>
      </c>
      <c r="E4" s="20">
        <v>150</v>
      </c>
      <c r="F4" s="20" t="s">
        <v>104</v>
      </c>
      <c r="G4" s="20">
        <v>6</v>
      </c>
      <c r="H4" s="20">
        <v>0</v>
      </c>
      <c r="I4" s="20">
        <v>0</v>
      </c>
      <c r="J4" s="20">
        <v>1</v>
      </c>
      <c r="K4" s="20">
        <v>0</v>
      </c>
      <c r="L4" s="20">
        <v>4</v>
      </c>
      <c r="M4" s="20">
        <v>0</v>
      </c>
      <c r="N4" s="24" t="s">
        <v>108</v>
      </c>
      <c r="O4" s="92">
        <v>2</v>
      </c>
      <c r="P4" s="27" t="s">
        <v>52</v>
      </c>
      <c r="Q4" s="27" t="s">
        <v>113</v>
      </c>
      <c r="R4" s="27" t="s">
        <v>109</v>
      </c>
      <c r="S4" s="27" t="s">
        <v>110</v>
      </c>
      <c r="T4" s="27"/>
      <c r="U4" s="26">
        <f t="shared" si="0"/>
        <v>300</v>
      </c>
      <c r="V4" s="26">
        <f t="shared" ref="V4:V27" si="1">IF($P4&lt;&gt;0,SUMIFS($E$2:$E$27,$B$2:$B$27,$P4)+SUMIFS($E$2:$E$27,$B$2:$B$27,$Q4)+SUMIFS($E$2:$E$27,$B$2:$B$27,$R4)+SUMIFS($E$2:$E$27,$B$2:$B$27,$S4)+SUMIFS($E$2:$E$27,$B$2:$B$27,$T4),"")</f>
        <v>500</v>
      </c>
      <c r="W4" s="26">
        <f t="shared" ref="W4:W27" si="2">IF($P4&lt;&gt;0,SUMIFS($G$2:$G$27,$B$2:$B$27,$P4)+SUMIFS($G$2:$G$27,$B$2:$B$27,$Q4)+SUMIFS($G$2:$G$27,$B$2:$B$27,$R4)+SUMIFS($G$2:$G$27,$B$2:$B$27,$S4)+SUMIFS($G$2:$G$27,$B$2:$B$27,$T4),"")</f>
        <v>9</v>
      </c>
      <c r="X4" s="26">
        <f t="shared" ref="X4:X27" si="3">IF($P4&lt;&gt;0,SUMIFS($H$2:$H$27,$B$2:$B$27,$P4)+SUMIFS($H$2:$H$27,$B$2:$B$27,$Q4)+SUMIFS($H$2:$H$27,$B$2:$B$27,$R4)+SUMIFS($H$2:$H$27,$B$2:$B$27,$S4)+SUMIFS($H$2:$H$27,$B$2:$B$27,$T4),"")</f>
        <v>3</v>
      </c>
      <c r="Y4" s="26">
        <f t="shared" ref="Y4:Y27" si="4">IF($P4&lt;&gt;0,SUMIFS($I$2:$I$27,$B$2:$B$27,$P4)+SUMIFS($I$2:$I$27,$B$2:$B$27,$Q4)+SUMIFS($I$2:$I$27,$B$2:$B$27,$R4)+SUMIFS($I$2:$I$27,$B$2:$B$27,$S4)+SUMIFS($I$2:$I$27,$B$2:$B$27,$T4),"")</f>
        <v>5</v>
      </c>
      <c r="Z4" s="26">
        <f t="shared" ref="Z4:Z27" si="5">IF($P4&lt;&gt;0,SUMIFS($J$2:$J$27,$B$2:$B$27,$P4)+SUMIFS($J$2:$J$27,$B$2:$B$27,$Q4)+SUMIFS($J$2:$J$27,$B$2:$B$27,$R4)+SUMIFS($J$2:$J$27,$B$2:$B$27,$S4)+SUMIFS($J$2:$J$27,$B$2:$B$27,$T4),"")</f>
        <v>9</v>
      </c>
      <c r="AA4" s="26">
        <f t="shared" ref="AA4:AA27" si="6">IF($P4&lt;&gt;0,SUMIFS($K$2:$K$27,$B$2:$B$27,$P4)+SUMIFS($K$2:$K$27,$B$2:$B$27,$Q4)+SUMIFS($K$2:$K$27,$B$2:$B$27,$R4)+SUMIFS($K$2:$K$27,$B$2:$B$27,$S4)+SUMIFS($K$2:$K$27,$B$2:$B$27,$T4),"")</f>
        <v>5</v>
      </c>
      <c r="AB4" s="26">
        <f t="shared" ref="AB4:AB27" si="7">IF($P4&lt;&gt;0,SUMIFS($L$2:$L$27,$B$2:$B$27,$P4)+SUMIFS($L$2:$L$27,$B$2:$B$27,$Q4)+SUMIFS($L$2:$L$27,$B$2:$B$27,$R4)+SUMIFS($L$2:$L$27,$B$2:$B$27,$S4)+SUMIFS($L$2:$L$27,$B$2:$B$27,$T4),"")</f>
        <v>11</v>
      </c>
      <c r="AC4" s="26">
        <f t="shared" ref="AC4:AC27" si="8">IF($P4&lt;&gt;0,SUMIFS($M$2:$M$27,$B$2:$B$27,$P4)+SUMIFS($M$2:$M$27,$B$2:$B$27,$Q4)+SUMIFS($M$2:$M$27,$B$2:$B$27,$R4)+SUMIFS($M$2:$M$27,$B$2:$B$27,$S4)+SUMIFS($M$2:$M$27,$B$2:$B$27,$T4),"")</f>
        <v>1</v>
      </c>
    </row>
    <row r="5" spans="1:30" ht="18.75" customHeight="1">
      <c r="A5" s="20">
        <v>4</v>
      </c>
      <c r="B5" s="21" t="s">
        <v>113</v>
      </c>
      <c r="C5" s="20" t="s">
        <v>114</v>
      </c>
      <c r="D5" s="20">
        <v>50</v>
      </c>
      <c r="E5" s="20">
        <v>100</v>
      </c>
      <c r="F5" s="20" t="s">
        <v>104</v>
      </c>
      <c r="G5" s="20">
        <v>3</v>
      </c>
      <c r="H5" s="20">
        <v>0</v>
      </c>
      <c r="I5" s="20">
        <v>0</v>
      </c>
      <c r="J5" s="20">
        <v>1</v>
      </c>
      <c r="K5" s="20">
        <v>2</v>
      </c>
      <c r="L5" s="20">
        <v>2</v>
      </c>
      <c r="M5" s="20">
        <v>0</v>
      </c>
      <c r="N5" s="24" t="s">
        <v>108</v>
      </c>
      <c r="O5" s="92">
        <v>3</v>
      </c>
      <c r="P5" s="27" t="s">
        <v>52</v>
      </c>
      <c r="Q5" s="27" t="s">
        <v>109</v>
      </c>
      <c r="R5" s="27" t="s">
        <v>115</v>
      </c>
      <c r="S5" s="27"/>
      <c r="T5" s="27"/>
      <c r="U5" s="26">
        <f t="shared" si="0"/>
        <v>200</v>
      </c>
      <c r="V5" s="26">
        <f t="shared" si="1"/>
        <v>400</v>
      </c>
      <c r="W5" s="26">
        <f t="shared" si="2"/>
        <v>8</v>
      </c>
      <c r="X5" s="26">
        <f t="shared" si="3"/>
        <v>3</v>
      </c>
      <c r="Y5" s="26">
        <f t="shared" si="4"/>
        <v>8</v>
      </c>
      <c r="Z5" s="26">
        <f t="shared" si="5"/>
        <v>8</v>
      </c>
      <c r="AA5" s="26">
        <f t="shared" si="6"/>
        <v>3</v>
      </c>
      <c r="AB5" s="26">
        <f t="shared" si="7"/>
        <v>4</v>
      </c>
      <c r="AC5" s="26">
        <f t="shared" si="8"/>
        <v>1</v>
      </c>
    </row>
    <row r="6" spans="1:30" ht="18.75" customHeight="1">
      <c r="A6" s="28">
        <v>5</v>
      </c>
      <c r="B6" s="29" t="s">
        <v>116</v>
      </c>
      <c r="C6" s="28" t="s">
        <v>117</v>
      </c>
      <c r="D6" s="28">
        <v>75</v>
      </c>
      <c r="E6" s="28">
        <v>100</v>
      </c>
      <c r="F6" s="28" t="s">
        <v>118</v>
      </c>
      <c r="G6" s="28">
        <v>2</v>
      </c>
      <c r="H6" s="28">
        <v>2</v>
      </c>
      <c r="I6" s="28">
        <v>1</v>
      </c>
      <c r="J6" s="28">
        <v>2</v>
      </c>
      <c r="K6" s="28">
        <v>0</v>
      </c>
      <c r="L6" s="28">
        <v>0</v>
      </c>
      <c r="M6" s="28">
        <v>1</v>
      </c>
      <c r="N6" s="24" t="s">
        <v>108</v>
      </c>
      <c r="O6" s="92">
        <v>4</v>
      </c>
      <c r="P6" s="27" t="s">
        <v>113</v>
      </c>
      <c r="Q6" s="27" t="s">
        <v>119</v>
      </c>
      <c r="R6" s="27" t="s">
        <v>120</v>
      </c>
      <c r="S6" s="27" t="s">
        <v>116</v>
      </c>
      <c r="T6" s="27"/>
      <c r="U6" s="26">
        <f t="shared" si="0"/>
        <v>300</v>
      </c>
      <c r="V6" s="26">
        <f t="shared" si="1"/>
        <v>475</v>
      </c>
      <c r="W6" s="26">
        <f t="shared" si="2"/>
        <v>5</v>
      </c>
      <c r="X6" s="26">
        <f t="shared" si="3"/>
        <v>6</v>
      </c>
      <c r="Y6" s="26">
        <f t="shared" si="4"/>
        <v>2</v>
      </c>
      <c r="Z6" s="26">
        <f t="shared" si="5"/>
        <v>5</v>
      </c>
      <c r="AA6" s="26">
        <f t="shared" si="6"/>
        <v>2</v>
      </c>
      <c r="AB6" s="26">
        <f t="shared" si="7"/>
        <v>2</v>
      </c>
      <c r="AC6" s="26">
        <f t="shared" si="8"/>
        <v>4</v>
      </c>
    </row>
    <row r="7" spans="1:30" ht="18.75" customHeight="1">
      <c r="A7" s="28">
        <v>6</v>
      </c>
      <c r="B7" s="29" t="s">
        <v>121</v>
      </c>
      <c r="C7" s="28" t="s">
        <v>122</v>
      </c>
      <c r="D7" s="28">
        <v>200</v>
      </c>
      <c r="E7" s="28">
        <v>250</v>
      </c>
      <c r="F7" s="28" t="s">
        <v>118</v>
      </c>
      <c r="G7" s="28">
        <v>0</v>
      </c>
      <c r="H7" s="28">
        <v>3</v>
      </c>
      <c r="I7" s="28">
        <v>0</v>
      </c>
      <c r="J7" s="28">
        <v>2</v>
      </c>
      <c r="K7" s="28">
        <v>0</v>
      </c>
      <c r="L7" s="28">
        <v>0</v>
      </c>
      <c r="M7" s="28">
        <v>2</v>
      </c>
      <c r="N7" s="24" t="s">
        <v>108</v>
      </c>
      <c r="O7" s="92">
        <v>5</v>
      </c>
      <c r="P7" s="27" t="s">
        <v>71</v>
      </c>
      <c r="Q7" s="27" t="s">
        <v>115</v>
      </c>
      <c r="R7" s="27" t="s">
        <v>52</v>
      </c>
      <c r="S7" s="27" t="s">
        <v>113</v>
      </c>
      <c r="T7" s="27"/>
      <c r="U7" s="26">
        <f t="shared" si="0"/>
        <v>250</v>
      </c>
      <c r="V7" s="26">
        <f t="shared" si="1"/>
        <v>650</v>
      </c>
      <c r="W7" s="26">
        <f t="shared" si="2"/>
        <v>17</v>
      </c>
      <c r="X7" s="26">
        <f t="shared" si="3"/>
        <v>1</v>
      </c>
      <c r="Y7" s="26">
        <f t="shared" si="4"/>
        <v>5</v>
      </c>
      <c r="Z7" s="26">
        <f t="shared" si="5"/>
        <v>5</v>
      </c>
      <c r="AA7" s="26">
        <f t="shared" si="6"/>
        <v>5</v>
      </c>
      <c r="AB7" s="26">
        <f t="shared" si="7"/>
        <v>6</v>
      </c>
      <c r="AC7" s="26">
        <f t="shared" si="8"/>
        <v>4</v>
      </c>
    </row>
    <row r="8" spans="1:30" ht="18.75" customHeight="1">
      <c r="A8" s="28">
        <v>7</v>
      </c>
      <c r="B8" s="29" t="s">
        <v>119</v>
      </c>
      <c r="C8" s="28" t="s">
        <v>122</v>
      </c>
      <c r="D8" s="28">
        <v>125</v>
      </c>
      <c r="E8" s="28">
        <v>200</v>
      </c>
      <c r="F8" s="28" t="s">
        <v>118</v>
      </c>
      <c r="G8" s="28">
        <v>0</v>
      </c>
      <c r="H8" s="28">
        <v>3</v>
      </c>
      <c r="I8" s="28">
        <v>0</v>
      </c>
      <c r="J8" s="28">
        <v>1</v>
      </c>
      <c r="K8" s="28">
        <v>0</v>
      </c>
      <c r="L8" s="28">
        <v>0</v>
      </c>
      <c r="M8" s="28">
        <v>2</v>
      </c>
      <c r="N8" s="24" t="s">
        <v>108</v>
      </c>
      <c r="O8" s="92">
        <v>6</v>
      </c>
      <c r="P8" s="27" t="s">
        <v>102</v>
      </c>
      <c r="Q8" s="27" t="s">
        <v>109</v>
      </c>
      <c r="R8" s="27" t="s">
        <v>67</v>
      </c>
      <c r="S8" s="27" t="s">
        <v>64</v>
      </c>
      <c r="T8" s="27"/>
      <c r="U8" s="26">
        <f t="shared" si="0"/>
        <v>400</v>
      </c>
      <c r="V8" s="26">
        <f t="shared" si="1"/>
        <v>720</v>
      </c>
      <c r="W8" s="26">
        <f t="shared" si="2"/>
        <v>8</v>
      </c>
      <c r="X8" s="26">
        <f t="shared" si="3"/>
        <v>5</v>
      </c>
      <c r="Y8" s="26">
        <f t="shared" si="4"/>
        <v>5</v>
      </c>
      <c r="Z8" s="26">
        <f t="shared" si="5"/>
        <v>6</v>
      </c>
      <c r="AA8" s="26">
        <f t="shared" si="6"/>
        <v>3</v>
      </c>
      <c r="AB8" s="26">
        <f t="shared" si="7"/>
        <v>4</v>
      </c>
      <c r="AC8" s="26">
        <f t="shared" si="8"/>
        <v>3</v>
      </c>
    </row>
    <row r="9" spans="1:30" ht="18.75" customHeight="1">
      <c r="A9" s="28">
        <v>8</v>
      </c>
      <c r="B9" s="29" t="s">
        <v>73</v>
      </c>
      <c r="C9" s="28" t="s">
        <v>122</v>
      </c>
      <c r="D9" s="28">
        <v>150</v>
      </c>
      <c r="E9" s="28">
        <v>100</v>
      </c>
      <c r="F9" s="28" t="s">
        <v>118</v>
      </c>
      <c r="G9" s="28">
        <v>0</v>
      </c>
      <c r="H9" s="28">
        <v>2</v>
      </c>
      <c r="I9" s="28">
        <v>0</v>
      </c>
      <c r="J9" s="28">
        <v>5</v>
      </c>
      <c r="K9" s="28">
        <v>3</v>
      </c>
      <c r="L9" s="28">
        <v>2</v>
      </c>
      <c r="M9" s="28">
        <v>0</v>
      </c>
      <c r="O9" s="19">
        <v>7</v>
      </c>
      <c r="P9" s="27"/>
      <c r="Q9" s="27"/>
      <c r="R9" s="27"/>
      <c r="S9" s="27"/>
      <c r="T9" s="27"/>
      <c r="U9" s="26">
        <f t="shared" si="0"/>
        <v>0</v>
      </c>
      <c r="V9" s="26" t="str">
        <f t="shared" si="1"/>
        <v/>
      </c>
      <c r="W9" s="26" t="str">
        <f t="shared" si="2"/>
        <v/>
      </c>
      <c r="X9" s="26" t="str">
        <f t="shared" si="3"/>
        <v/>
      </c>
      <c r="Y9" s="26" t="str">
        <f t="shared" si="4"/>
        <v/>
      </c>
      <c r="Z9" s="26" t="str">
        <f t="shared" si="5"/>
        <v/>
      </c>
      <c r="AA9" s="26" t="str">
        <f t="shared" si="6"/>
        <v/>
      </c>
      <c r="AB9" s="26" t="str">
        <f t="shared" si="7"/>
        <v/>
      </c>
      <c r="AC9" s="26" t="str">
        <f t="shared" si="8"/>
        <v/>
      </c>
    </row>
    <row r="10" spans="1:30" ht="18.75" customHeight="1">
      <c r="A10" s="28">
        <v>9</v>
      </c>
      <c r="B10" s="29" t="s">
        <v>109</v>
      </c>
      <c r="C10" s="28" t="s">
        <v>122</v>
      </c>
      <c r="D10" s="28">
        <v>100</v>
      </c>
      <c r="E10" s="28">
        <v>200</v>
      </c>
      <c r="F10" s="28" t="s">
        <v>118</v>
      </c>
      <c r="G10" s="28">
        <v>0</v>
      </c>
      <c r="H10" s="28">
        <v>3</v>
      </c>
      <c r="I10" s="28">
        <v>4</v>
      </c>
      <c r="J10" s="28">
        <v>4</v>
      </c>
      <c r="K10" s="28">
        <v>0</v>
      </c>
      <c r="L10" s="28">
        <v>0</v>
      </c>
      <c r="M10" s="28">
        <v>1</v>
      </c>
      <c r="O10" s="19">
        <v>8</v>
      </c>
      <c r="P10" s="27"/>
      <c r="Q10" s="27"/>
      <c r="R10" s="27"/>
      <c r="S10" s="27"/>
      <c r="T10" s="27"/>
      <c r="U10" s="26">
        <f t="shared" si="0"/>
        <v>0</v>
      </c>
      <c r="V10" s="26" t="str">
        <f t="shared" si="1"/>
        <v/>
      </c>
      <c r="W10" s="26" t="str">
        <f t="shared" si="2"/>
        <v/>
      </c>
      <c r="X10" s="26" t="str">
        <f t="shared" si="3"/>
        <v/>
      </c>
      <c r="Y10" s="26" t="str">
        <f t="shared" si="4"/>
        <v/>
      </c>
      <c r="Z10" s="26" t="str">
        <f t="shared" si="5"/>
        <v/>
      </c>
      <c r="AA10" s="26" t="str">
        <f t="shared" si="6"/>
        <v/>
      </c>
      <c r="AB10" s="26" t="str">
        <f t="shared" si="7"/>
        <v/>
      </c>
      <c r="AC10" s="26" t="str">
        <f t="shared" si="8"/>
        <v/>
      </c>
    </row>
    <row r="11" spans="1:30" ht="18.75" customHeight="1">
      <c r="A11" s="28">
        <v>10</v>
      </c>
      <c r="B11" s="29" t="s">
        <v>123</v>
      </c>
      <c r="C11" s="28" t="s">
        <v>122</v>
      </c>
      <c r="D11" s="28">
        <v>200</v>
      </c>
      <c r="E11" s="28">
        <v>250</v>
      </c>
      <c r="F11" s="28" t="s">
        <v>118</v>
      </c>
      <c r="G11" s="28">
        <v>0</v>
      </c>
      <c r="H11" s="28">
        <v>2</v>
      </c>
      <c r="I11" s="28">
        <v>2</v>
      </c>
      <c r="J11" s="28">
        <v>1</v>
      </c>
      <c r="K11" s="28">
        <v>1</v>
      </c>
      <c r="L11" s="28">
        <v>0</v>
      </c>
      <c r="M11" s="28">
        <v>2</v>
      </c>
      <c r="O11" s="19">
        <v>9</v>
      </c>
      <c r="P11" s="27"/>
      <c r="Q11" s="27"/>
      <c r="R11" s="27"/>
      <c r="S11" s="27"/>
      <c r="T11" s="27"/>
      <c r="U11" s="26">
        <f t="shared" si="0"/>
        <v>0</v>
      </c>
      <c r="V11" s="26" t="str">
        <f t="shared" si="1"/>
        <v/>
      </c>
      <c r="W11" s="26" t="str">
        <f t="shared" si="2"/>
        <v/>
      </c>
      <c r="X11" s="26" t="str">
        <f t="shared" si="3"/>
        <v/>
      </c>
      <c r="Y11" s="26" t="str">
        <f t="shared" si="4"/>
        <v/>
      </c>
      <c r="Z11" s="26" t="str">
        <f t="shared" si="5"/>
        <v/>
      </c>
      <c r="AA11" s="26" t="str">
        <f t="shared" si="6"/>
        <v/>
      </c>
      <c r="AB11" s="26" t="str">
        <f t="shared" si="7"/>
        <v/>
      </c>
      <c r="AC11" s="26" t="str">
        <f t="shared" si="8"/>
        <v/>
      </c>
    </row>
    <row r="12" spans="1:30" ht="18.75" customHeight="1">
      <c r="A12" s="28">
        <v>11</v>
      </c>
      <c r="B12" s="29" t="s">
        <v>120</v>
      </c>
      <c r="C12" s="28" t="s">
        <v>117</v>
      </c>
      <c r="D12" s="28">
        <v>50</v>
      </c>
      <c r="E12" s="28">
        <v>75</v>
      </c>
      <c r="F12" s="28" t="s">
        <v>118</v>
      </c>
      <c r="G12" s="28">
        <v>0</v>
      </c>
      <c r="H12" s="28">
        <v>1</v>
      </c>
      <c r="I12" s="28">
        <v>1</v>
      </c>
      <c r="J12" s="28">
        <v>1</v>
      </c>
      <c r="K12" s="28">
        <v>0</v>
      </c>
      <c r="L12" s="28">
        <v>0</v>
      </c>
      <c r="M12" s="28">
        <v>1</v>
      </c>
      <c r="O12" s="92">
        <v>10</v>
      </c>
      <c r="P12" s="27"/>
      <c r="Q12" s="27"/>
      <c r="R12" s="27"/>
      <c r="S12" s="27"/>
      <c r="T12" s="27"/>
      <c r="U12" s="26">
        <f t="shared" si="0"/>
        <v>0</v>
      </c>
      <c r="V12" s="26" t="str">
        <f t="shared" si="1"/>
        <v/>
      </c>
      <c r="W12" s="26" t="str">
        <f t="shared" si="2"/>
        <v/>
      </c>
      <c r="X12" s="26" t="str">
        <f t="shared" si="3"/>
        <v/>
      </c>
      <c r="Y12" s="26" t="str">
        <f t="shared" si="4"/>
        <v/>
      </c>
      <c r="Z12" s="26" t="str">
        <f t="shared" si="5"/>
        <v/>
      </c>
      <c r="AA12" s="26" t="str">
        <f t="shared" si="6"/>
        <v/>
      </c>
      <c r="AB12" s="26" t="str">
        <f t="shared" si="7"/>
        <v/>
      </c>
      <c r="AC12" s="26" t="str">
        <f t="shared" si="8"/>
        <v/>
      </c>
    </row>
    <row r="13" spans="1:30" ht="18.75" customHeight="1">
      <c r="A13" s="30">
        <v>12</v>
      </c>
      <c r="B13" s="31" t="s">
        <v>115</v>
      </c>
      <c r="C13" s="30" t="s">
        <v>124</v>
      </c>
      <c r="D13" s="30">
        <v>50</v>
      </c>
      <c r="E13" s="30">
        <v>50</v>
      </c>
      <c r="F13" s="30" t="s">
        <v>125</v>
      </c>
      <c r="G13" s="30">
        <v>2</v>
      </c>
      <c r="H13" s="30">
        <v>0</v>
      </c>
      <c r="I13" s="30">
        <v>4</v>
      </c>
      <c r="J13" s="30">
        <v>3</v>
      </c>
      <c r="K13" s="30">
        <v>3</v>
      </c>
      <c r="L13" s="30">
        <v>0</v>
      </c>
      <c r="M13" s="30">
        <v>0</v>
      </c>
      <c r="O13" s="92">
        <v>11</v>
      </c>
      <c r="P13" s="27"/>
      <c r="Q13" s="27"/>
      <c r="R13" s="27"/>
      <c r="S13" s="27"/>
      <c r="T13" s="27"/>
      <c r="U13" s="26">
        <f t="shared" si="0"/>
        <v>0</v>
      </c>
      <c r="V13" s="26" t="str">
        <f t="shared" si="1"/>
        <v/>
      </c>
      <c r="W13" s="26" t="str">
        <f t="shared" si="2"/>
        <v/>
      </c>
      <c r="X13" s="26" t="str">
        <f t="shared" si="3"/>
        <v/>
      </c>
      <c r="Y13" s="26" t="str">
        <f t="shared" si="4"/>
        <v/>
      </c>
      <c r="Z13" s="26" t="str">
        <f t="shared" si="5"/>
        <v/>
      </c>
      <c r="AA13" s="26" t="str">
        <f t="shared" si="6"/>
        <v/>
      </c>
      <c r="AB13" s="26" t="str">
        <f t="shared" si="7"/>
        <v/>
      </c>
      <c r="AC13" s="26" t="str">
        <f t="shared" si="8"/>
        <v/>
      </c>
    </row>
    <row r="14" spans="1:30" ht="18.75" customHeight="1">
      <c r="A14" s="30">
        <v>13</v>
      </c>
      <c r="B14" s="31" t="s">
        <v>126</v>
      </c>
      <c r="C14" s="30" t="s">
        <v>127</v>
      </c>
      <c r="D14" s="30">
        <v>100</v>
      </c>
      <c r="E14" s="30">
        <v>120</v>
      </c>
      <c r="F14" s="30" t="s">
        <v>125</v>
      </c>
      <c r="G14" s="30">
        <v>1</v>
      </c>
      <c r="H14" s="30">
        <v>1</v>
      </c>
      <c r="I14" s="30">
        <v>3</v>
      </c>
      <c r="J14" s="30">
        <v>0</v>
      </c>
      <c r="K14" s="30">
        <v>0</v>
      </c>
      <c r="L14" s="30">
        <v>0</v>
      </c>
      <c r="M14" s="30">
        <v>0</v>
      </c>
      <c r="O14" s="92">
        <v>12</v>
      </c>
      <c r="P14" s="27"/>
      <c r="Q14" s="27"/>
      <c r="R14" s="27"/>
      <c r="S14" s="27"/>
      <c r="T14" s="27"/>
      <c r="U14" s="26">
        <f t="shared" si="0"/>
        <v>0</v>
      </c>
      <c r="V14" s="26" t="str">
        <f t="shared" si="1"/>
        <v/>
      </c>
      <c r="W14" s="26" t="str">
        <f t="shared" si="2"/>
        <v/>
      </c>
      <c r="X14" s="26" t="str">
        <f t="shared" si="3"/>
        <v/>
      </c>
      <c r="Y14" s="26" t="str">
        <f t="shared" si="4"/>
        <v/>
      </c>
      <c r="Z14" s="26" t="str">
        <f t="shared" si="5"/>
        <v/>
      </c>
      <c r="AA14" s="26" t="str">
        <f t="shared" si="6"/>
        <v/>
      </c>
      <c r="AB14" s="26" t="str">
        <f t="shared" si="7"/>
        <v/>
      </c>
      <c r="AC14" s="26" t="str">
        <f t="shared" si="8"/>
        <v/>
      </c>
    </row>
    <row r="15" spans="1:30" ht="18.75" customHeight="1">
      <c r="A15" s="30">
        <v>14</v>
      </c>
      <c r="B15" s="31" t="s">
        <v>54</v>
      </c>
      <c r="C15" s="30" t="s">
        <v>127</v>
      </c>
      <c r="D15" s="30">
        <v>125</v>
      </c>
      <c r="E15" s="30">
        <v>120</v>
      </c>
      <c r="F15" s="30" t="s">
        <v>125</v>
      </c>
      <c r="G15" s="30">
        <v>1</v>
      </c>
      <c r="H15" s="30">
        <v>1</v>
      </c>
      <c r="I15" s="30">
        <v>3</v>
      </c>
      <c r="J15" s="30">
        <v>0</v>
      </c>
      <c r="K15" s="30">
        <v>0</v>
      </c>
      <c r="L15" s="30">
        <v>0</v>
      </c>
      <c r="M15" s="30">
        <v>0</v>
      </c>
      <c r="O15" s="92">
        <v>13</v>
      </c>
      <c r="P15" s="27"/>
      <c r="Q15" s="27"/>
      <c r="R15" s="27"/>
      <c r="S15" s="27"/>
      <c r="T15" s="27"/>
      <c r="U15" s="26">
        <f t="shared" si="0"/>
        <v>0</v>
      </c>
      <c r="V15" s="26" t="str">
        <f t="shared" si="1"/>
        <v/>
      </c>
      <c r="W15" s="26" t="str">
        <f t="shared" si="2"/>
        <v/>
      </c>
      <c r="X15" s="26" t="str">
        <f t="shared" si="3"/>
        <v/>
      </c>
      <c r="Y15" s="26" t="str">
        <f t="shared" si="4"/>
        <v/>
      </c>
      <c r="Z15" s="26" t="str">
        <f t="shared" si="5"/>
        <v/>
      </c>
      <c r="AA15" s="26" t="str">
        <f t="shared" si="6"/>
        <v/>
      </c>
      <c r="AB15" s="26" t="str">
        <f t="shared" si="7"/>
        <v/>
      </c>
      <c r="AC15" s="26" t="str">
        <f t="shared" si="8"/>
        <v/>
      </c>
    </row>
    <row r="16" spans="1:30" ht="18.75" customHeight="1">
      <c r="A16" s="30">
        <v>15</v>
      </c>
      <c r="B16" s="31" t="s">
        <v>70</v>
      </c>
      <c r="C16" s="30" t="s">
        <v>128</v>
      </c>
      <c r="D16" s="30">
        <v>75</v>
      </c>
      <c r="E16" s="30">
        <v>120</v>
      </c>
      <c r="F16" s="30" t="s">
        <v>125</v>
      </c>
      <c r="G16" s="30">
        <v>0</v>
      </c>
      <c r="H16" s="30">
        <v>1</v>
      </c>
      <c r="I16" s="30">
        <v>4</v>
      </c>
      <c r="J16" s="30">
        <v>0</v>
      </c>
      <c r="K16" s="30">
        <v>1</v>
      </c>
      <c r="L16" s="30">
        <v>0</v>
      </c>
      <c r="M16" s="30">
        <v>1</v>
      </c>
      <c r="O16" s="92">
        <v>14</v>
      </c>
      <c r="P16" s="27"/>
      <c r="Q16" s="27"/>
      <c r="R16" s="27"/>
      <c r="S16" s="27"/>
      <c r="T16" s="27"/>
      <c r="U16" s="26">
        <f t="shared" si="0"/>
        <v>0</v>
      </c>
      <c r="V16" s="26" t="str">
        <f t="shared" si="1"/>
        <v/>
      </c>
      <c r="W16" s="26" t="str">
        <f t="shared" si="2"/>
        <v/>
      </c>
      <c r="X16" s="26" t="str">
        <f t="shared" si="3"/>
        <v/>
      </c>
      <c r="Y16" s="26" t="str">
        <f t="shared" si="4"/>
        <v/>
      </c>
      <c r="Z16" s="26" t="str">
        <f t="shared" si="5"/>
        <v/>
      </c>
      <c r="AA16" s="26" t="str">
        <f t="shared" si="6"/>
        <v/>
      </c>
      <c r="AB16" s="26" t="str">
        <f t="shared" si="7"/>
        <v/>
      </c>
      <c r="AC16" s="26" t="str">
        <f t="shared" si="8"/>
        <v/>
      </c>
    </row>
    <row r="17" spans="1:30" ht="18.75" customHeight="1">
      <c r="A17" s="32">
        <v>16</v>
      </c>
      <c r="B17" s="33" t="s">
        <v>110</v>
      </c>
      <c r="C17" s="32" t="s">
        <v>129</v>
      </c>
      <c r="D17" s="32">
        <v>100</v>
      </c>
      <c r="E17" s="32">
        <v>50</v>
      </c>
      <c r="F17" s="32" t="s">
        <v>130</v>
      </c>
      <c r="G17" s="32">
        <v>0</v>
      </c>
      <c r="H17" s="32">
        <v>0</v>
      </c>
      <c r="I17" s="32">
        <v>1</v>
      </c>
      <c r="J17" s="32">
        <v>3</v>
      </c>
      <c r="K17" s="32">
        <v>3</v>
      </c>
      <c r="L17" s="32">
        <v>5</v>
      </c>
      <c r="M17" s="32">
        <v>0</v>
      </c>
      <c r="O17" s="92">
        <v>15</v>
      </c>
      <c r="P17" s="27"/>
      <c r="Q17" s="27"/>
      <c r="R17" s="27"/>
      <c r="S17" s="27"/>
      <c r="T17" s="27"/>
      <c r="U17" s="26">
        <f t="shared" si="0"/>
        <v>0</v>
      </c>
      <c r="V17" s="26" t="str">
        <f t="shared" si="1"/>
        <v/>
      </c>
      <c r="W17" s="26" t="str">
        <f t="shared" si="2"/>
        <v/>
      </c>
      <c r="X17" s="26" t="str">
        <f t="shared" si="3"/>
        <v/>
      </c>
      <c r="Y17" s="26" t="str">
        <f t="shared" si="4"/>
        <v/>
      </c>
      <c r="Z17" s="26" t="str">
        <f t="shared" si="5"/>
        <v/>
      </c>
      <c r="AA17" s="26" t="str">
        <f t="shared" si="6"/>
        <v/>
      </c>
      <c r="AB17" s="26" t="str">
        <f t="shared" si="7"/>
        <v/>
      </c>
      <c r="AC17" s="26" t="str">
        <f t="shared" si="8"/>
        <v/>
      </c>
    </row>
    <row r="18" spans="1:30" ht="18.75" customHeight="1">
      <c r="A18" s="32">
        <v>17</v>
      </c>
      <c r="B18" s="33" t="s">
        <v>131</v>
      </c>
      <c r="C18" s="32" t="s">
        <v>132</v>
      </c>
      <c r="D18" s="32">
        <v>75</v>
      </c>
      <c r="E18" s="32">
        <v>50</v>
      </c>
      <c r="F18" s="32" t="s">
        <v>130</v>
      </c>
      <c r="G18" s="32">
        <v>1</v>
      </c>
      <c r="H18" s="32">
        <v>0</v>
      </c>
      <c r="I18" s="32">
        <v>0</v>
      </c>
      <c r="J18" s="32">
        <v>0</v>
      </c>
      <c r="K18" s="32">
        <v>3</v>
      </c>
      <c r="L18" s="32">
        <v>0</v>
      </c>
      <c r="M18" s="32">
        <v>0</v>
      </c>
      <c r="O18" s="19">
        <v>16</v>
      </c>
      <c r="P18" s="27"/>
      <c r="Q18" s="27"/>
      <c r="R18" s="27"/>
      <c r="S18" s="27"/>
      <c r="T18" s="27"/>
      <c r="U18" s="26">
        <f t="shared" si="0"/>
        <v>0</v>
      </c>
      <c r="V18" s="26" t="str">
        <f t="shared" si="1"/>
        <v/>
      </c>
      <c r="W18" s="26" t="str">
        <f t="shared" si="2"/>
        <v/>
      </c>
      <c r="X18" s="26" t="str">
        <f t="shared" si="3"/>
        <v/>
      </c>
      <c r="Y18" s="26" t="str">
        <f t="shared" si="4"/>
        <v/>
      </c>
      <c r="Z18" s="26" t="str">
        <f t="shared" si="5"/>
        <v/>
      </c>
      <c r="AA18" s="26" t="str">
        <f t="shared" si="6"/>
        <v/>
      </c>
      <c r="AB18" s="26" t="str">
        <f t="shared" si="7"/>
        <v/>
      </c>
      <c r="AC18" s="26" t="str">
        <f t="shared" si="8"/>
        <v/>
      </c>
    </row>
    <row r="19" spans="1:30" ht="18.75" customHeight="1">
      <c r="A19" s="32">
        <v>18</v>
      </c>
      <c r="B19" s="33" t="s">
        <v>133</v>
      </c>
      <c r="C19" s="32" t="s">
        <v>134</v>
      </c>
      <c r="D19" s="32">
        <v>50</v>
      </c>
      <c r="E19" s="32">
        <v>50</v>
      </c>
      <c r="F19" s="32" t="s">
        <v>130</v>
      </c>
      <c r="G19" s="32">
        <v>1</v>
      </c>
      <c r="H19" s="32">
        <v>0</v>
      </c>
      <c r="I19" s="32">
        <v>0</v>
      </c>
      <c r="J19" s="32">
        <v>0</v>
      </c>
      <c r="K19" s="32">
        <v>0</v>
      </c>
      <c r="L19" s="32">
        <v>2</v>
      </c>
      <c r="M19" s="32">
        <v>0</v>
      </c>
      <c r="O19" s="19">
        <v>17</v>
      </c>
      <c r="P19" s="27"/>
      <c r="Q19" s="27"/>
      <c r="R19" s="27"/>
      <c r="S19" s="27"/>
      <c r="T19" s="27"/>
      <c r="U19" s="26">
        <f t="shared" si="0"/>
        <v>0</v>
      </c>
      <c r="V19" s="26" t="str">
        <f t="shared" si="1"/>
        <v/>
      </c>
      <c r="W19" s="26" t="str">
        <f t="shared" si="2"/>
        <v/>
      </c>
      <c r="X19" s="26" t="str">
        <f t="shared" si="3"/>
        <v/>
      </c>
      <c r="Y19" s="26" t="str">
        <f t="shared" si="4"/>
        <v/>
      </c>
      <c r="Z19" s="26" t="str">
        <f t="shared" si="5"/>
        <v/>
      </c>
      <c r="AA19" s="26" t="str">
        <f t="shared" si="6"/>
        <v/>
      </c>
      <c r="AB19" s="26" t="str">
        <f t="shared" si="7"/>
        <v/>
      </c>
      <c r="AC19" s="26" t="str">
        <f t="shared" si="8"/>
        <v/>
      </c>
    </row>
    <row r="20" spans="1:30" ht="18.75" customHeight="1">
      <c r="A20" s="32">
        <v>19</v>
      </c>
      <c r="B20" s="33" t="s">
        <v>72</v>
      </c>
      <c r="C20" s="32" t="s">
        <v>135</v>
      </c>
      <c r="D20" s="32">
        <v>50</v>
      </c>
      <c r="E20" s="32">
        <v>100</v>
      </c>
      <c r="F20" s="32" t="s">
        <v>130</v>
      </c>
      <c r="G20" s="32">
        <v>2</v>
      </c>
      <c r="H20" s="32">
        <v>0</v>
      </c>
      <c r="I20" s="32">
        <v>0</v>
      </c>
      <c r="J20" s="32">
        <v>0</v>
      </c>
      <c r="K20" s="32">
        <v>0</v>
      </c>
      <c r="L20" s="32">
        <v>2</v>
      </c>
      <c r="M20" s="32">
        <v>0</v>
      </c>
      <c r="O20" s="19">
        <v>18</v>
      </c>
      <c r="P20" s="27"/>
      <c r="Q20" s="27"/>
      <c r="R20" s="27"/>
      <c r="S20" s="27"/>
      <c r="T20" s="27"/>
      <c r="U20" s="26">
        <f t="shared" si="0"/>
        <v>0</v>
      </c>
      <c r="V20" s="26" t="str">
        <f t="shared" si="1"/>
        <v/>
      </c>
      <c r="W20" s="26" t="str">
        <f t="shared" si="2"/>
        <v/>
      </c>
      <c r="X20" s="26" t="str">
        <f t="shared" si="3"/>
        <v/>
      </c>
      <c r="Y20" s="26" t="str">
        <f t="shared" si="4"/>
        <v/>
      </c>
      <c r="Z20" s="26" t="str">
        <f t="shared" si="5"/>
        <v/>
      </c>
      <c r="AA20" s="26" t="str">
        <f t="shared" si="6"/>
        <v/>
      </c>
      <c r="AB20" s="26" t="str">
        <f t="shared" si="7"/>
        <v/>
      </c>
      <c r="AC20" s="26" t="str">
        <f t="shared" si="8"/>
        <v/>
      </c>
    </row>
    <row r="21" spans="1:30" ht="18.75" customHeight="1">
      <c r="A21" s="32">
        <v>20</v>
      </c>
      <c r="B21" s="33" t="s">
        <v>67</v>
      </c>
      <c r="C21" s="32" t="s">
        <v>135</v>
      </c>
      <c r="D21" s="32">
        <v>100</v>
      </c>
      <c r="E21" s="32">
        <v>120</v>
      </c>
      <c r="F21" s="32" t="s">
        <v>130</v>
      </c>
      <c r="G21" s="32">
        <v>3</v>
      </c>
      <c r="H21" s="32">
        <v>0</v>
      </c>
      <c r="I21" s="32">
        <v>0</v>
      </c>
      <c r="J21" s="32">
        <v>0</v>
      </c>
      <c r="K21" s="32">
        <v>3</v>
      </c>
      <c r="L21" s="32">
        <v>4</v>
      </c>
      <c r="M21" s="32">
        <v>0</v>
      </c>
      <c r="O21" s="92">
        <v>19</v>
      </c>
      <c r="P21" s="27"/>
      <c r="Q21" s="27"/>
      <c r="R21" s="27"/>
      <c r="S21" s="27"/>
      <c r="T21" s="27"/>
      <c r="U21" s="26">
        <f t="shared" si="0"/>
        <v>0</v>
      </c>
      <c r="V21" s="26" t="str">
        <f t="shared" si="1"/>
        <v/>
      </c>
      <c r="W21" s="26" t="str">
        <f t="shared" si="2"/>
        <v/>
      </c>
      <c r="X21" s="26" t="str">
        <f t="shared" si="3"/>
        <v/>
      </c>
      <c r="Y21" s="26" t="str">
        <f t="shared" si="4"/>
        <v/>
      </c>
      <c r="Z21" s="26" t="str">
        <f t="shared" si="5"/>
        <v/>
      </c>
      <c r="AA21" s="26" t="str">
        <f t="shared" si="6"/>
        <v/>
      </c>
      <c r="AB21" s="26" t="str">
        <f t="shared" si="7"/>
        <v/>
      </c>
      <c r="AC21" s="26" t="str">
        <f t="shared" si="8"/>
        <v/>
      </c>
    </row>
    <row r="22" spans="1:30" ht="18.75" customHeight="1">
      <c r="A22" s="32">
        <v>21</v>
      </c>
      <c r="B22" s="33" t="s">
        <v>55</v>
      </c>
      <c r="C22" s="32" t="s">
        <v>136</v>
      </c>
      <c r="D22" s="32">
        <v>75</v>
      </c>
      <c r="E22" s="32">
        <v>120</v>
      </c>
      <c r="F22" s="32" t="s">
        <v>130</v>
      </c>
      <c r="G22" s="32">
        <v>3</v>
      </c>
      <c r="H22" s="32">
        <v>0</v>
      </c>
      <c r="I22" s="32">
        <v>0</v>
      </c>
      <c r="J22" s="32">
        <v>0</v>
      </c>
      <c r="K22" s="32">
        <v>2</v>
      </c>
      <c r="L22" s="32">
        <v>3</v>
      </c>
      <c r="M22" s="32">
        <v>0</v>
      </c>
      <c r="O22" s="92">
        <v>20</v>
      </c>
      <c r="P22" s="27"/>
      <c r="Q22" s="27"/>
      <c r="R22" s="27"/>
      <c r="S22" s="27"/>
      <c r="T22" s="27"/>
      <c r="U22" s="26">
        <f t="shared" si="0"/>
        <v>0</v>
      </c>
      <c r="V22" s="26" t="str">
        <f t="shared" si="1"/>
        <v/>
      </c>
      <c r="W22" s="26" t="str">
        <f t="shared" si="2"/>
        <v/>
      </c>
      <c r="X22" s="26" t="str">
        <f t="shared" si="3"/>
        <v/>
      </c>
      <c r="Y22" s="26" t="str">
        <f t="shared" si="4"/>
        <v/>
      </c>
      <c r="Z22" s="26" t="str">
        <f t="shared" si="5"/>
        <v/>
      </c>
      <c r="AA22" s="26" t="str">
        <f t="shared" si="6"/>
        <v/>
      </c>
      <c r="AB22" s="26" t="str">
        <f t="shared" si="7"/>
        <v/>
      </c>
      <c r="AC22" s="26" t="str">
        <f t="shared" si="8"/>
        <v/>
      </c>
    </row>
    <row r="23" spans="1:30" ht="18.75" customHeight="1">
      <c r="A23" s="34">
        <v>22</v>
      </c>
      <c r="B23" s="35" t="s">
        <v>64</v>
      </c>
      <c r="C23" s="34" t="s">
        <v>124</v>
      </c>
      <c r="D23" s="34">
        <v>100</v>
      </c>
      <c r="E23" s="34">
        <v>250</v>
      </c>
      <c r="F23" s="34" t="s">
        <v>137</v>
      </c>
      <c r="G23" s="34">
        <v>1</v>
      </c>
      <c r="H23" s="34">
        <v>1</v>
      </c>
      <c r="I23" s="34">
        <v>1</v>
      </c>
      <c r="J23" s="34">
        <v>2</v>
      </c>
      <c r="K23" s="34">
        <v>0</v>
      </c>
      <c r="L23" s="34">
        <v>0</v>
      </c>
      <c r="M23" s="34">
        <v>2</v>
      </c>
      <c r="O23" s="92">
        <v>21</v>
      </c>
      <c r="P23" s="27"/>
      <c r="Q23" s="27"/>
      <c r="R23" s="27"/>
      <c r="S23" s="27"/>
      <c r="T23" s="27"/>
      <c r="U23" s="26">
        <f t="shared" si="0"/>
        <v>0</v>
      </c>
      <c r="V23" s="26" t="str">
        <f t="shared" si="1"/>
        <v/>
      </c>
      <c r="W23" s="26" t="str">
        <f t="shared" si="2"/>
        <v/>
      </c>
      <c r="X23" s="26" t="str">
        <f t="shared" si="3"/>
        <v/>
      </c>
      <c r="Y23" s="26" t="str">
        <f t="shared" si="4"/>
        <v/>
      </c>
      <c r="Z23" s="26" t="str">
        <f t="shared" si="5"/>
        <v/>
      </c>
      <c r="AA23" s="26" t="str">
        <f t="shared" si="6"/>
        <v/>
      </c>
      <c r="AB23" s="26" t="str">
        <f t="shared" si="7"/>
        <v/>
      </c>
      <c r="AC23" s="26" t="str">
        <f t="shared" si="8"/>
        <v/>
      </c>
    </row>
    <row r="24" spans="1:30" ht="18.75" customHeight="1">
      <c r="A24" s="34">
        <v>23</v>
      </c>
      <c r="B24" s="35" t="s">
        <v>58</v>
      </c>
      <c r="C24" s="34" t="s">
        <v>138</v>
      </c>
      <c r="D24" s="34">
        <v>75</v>
      </c>
      <c r="E24" s="34">
        <v>300</v>
      </c>
      <c r="F24" s="34" t="s">
        <v>137</v>
      </c>
      <c r="G24" s="34">
        <v>6</v>
      </c>
      <c r="H24" s="34">
        <v>0</v>
      </c>
      <c r="I24" s="34">
        <v>0</v>
      </c>
      <c r="J24" s="34">
        <v>0</v>
      </c>
      <c r="K24" s="34">
        <v>0</v>
      </c>
      <c r="L24" s="34">
        <v>1</v>
      </c>
      <c r="M24" s="34">
        <v>4</v>
      </c>
      <c r="O24" s="92">
        <v>22</v>
      </c>
      <c r="P24" s="27"/>
      <c r="Q24" s="27"/>
      <c r="R24" s="27"/>
      <c r="S24" s="27"/>
      <c r="T24" s="27"/>
      <c r="U24" s="26">
        <f t="shared" si="0"/>
        <v>0</v>
      </c>
      <c r="V24" s="26" t="str">
        <f t="shared" si="1"/>
        <v/>
      </c>
      <c r="W24" s="26" t="str">
        <f t="shared" si="2"/>
        <v/>
      </c>
      <c r="X24" s="26" t="str">
        <f t="shared" si="3"/>
        <v/>
      </c>
      <c r="Y24" s="26" t="str">
        <f t="shared" si="4"/>
        <v/>
      </c>
      <c r="Z24" s="26" t="str">
        <f t="shared" si="5"/>
        <v/>
      </c>
      <c r="AA24" s="26" t="str">
        <f t="shared" si="6"/>
        <v/>
      </c>
      <c r="AB24" s="26" t="str">
        <f t="shared" si="7"/>
        <v/>
      </c>
      <c r="AC24" s="26" t="str">
        <f t="shared" si="8"/>
        <v/>
      </c>
    </row>
    <row r="25" spans="1:30" ht="18.75" customHeight="1">
      <c r="A25" s="34">
        <v>24</v>
      </c>
      <c r="B25" s="35" t="s">
        <v>74</v>
      </c>
      <c r="C25" s="34" t="s">
        <v>124</v>
      </c>
      <c r="D25" s="34">
        <v>50</v>
      </c>
      <c r="E25" s="34">
        <v>200</v>
      </c>
      <c r="F25" s="34" t="s">
        <v>137</v>
      </c>
      <c r="G25" s="34">
        <v>4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1</v>
      </c>
      <c r="O25" s="92">
        <v>23</v>
      </c>
      <c r="P25" s="19"/>
      <c r="Q25" s="19"/>
      <c r="R25" s="19"/>
      <c r="S25" s="19"/>
      <c r="T25" s="19"/>
      <c r="U25" s="26">
        <f t="shared" si="0"/>
        <v>0</v>
      </c>
      <c r="V25" s="26" t="str">
        <f t="shared" si="1"/>
        <v/>
      </c>
      <c r="W25" s="26" t="str">
        <f t="shared" si="2"/>
        <v/>
      </c>
      <c r="X25" s="26" t="str">
        <f t="shared" si="3"/>
        <v/>
      </c>
      <c r="Y25" s="26" t="str">
        <f t="shared" si="4"/>
        <v/>
      </c>
      <c r="Z25" s="26" t="str">
        <f t="shared" si="5"/>
        <v/>
      </c>
      <c r="AA25" s="26" t="str">
        <f t="shared" si="6"/>
        <v/>
      </c>
      <c r="AB25" s="26" t="str">
        <f t="shared" si="7"/>
        <v/>
      </c>
      <c r="AC25" s="26" t="str">
        <f t="shared" si="8"/>
        <v/>
      </c>
    </row>
    <row r="26" spans="1:30" ht="17.45" customHeight="1">
      <c r="A26" s="34">
        <v>25</v>
      </c>
      <c r="B26" s="35" t="s">
        <v>139</v>
      </c>
      <c r="C26" s="34" t="s">
        <v>140</v>
      </c>
      <c r="D26" s="34">
        <v>100</v>
      </c>
      <c r="E26" s="34">
        <v>350</v>
      </c>
      <c r="F26" s="34" t="s">
        <v>137</v>
      </c>
      <c r="G26" s="34">
        <v>6</v>
      </c>
      <c r="H26" s="34">
        <v>1</v>
      </c>
      <c r="I26" s="34">
        <v>1</v>
      </c>
      <c r="J26" s="34">
        <v>0</v>
      </c>
      <c r="K26" s="34">
        <v>0</v>
      </c>
      <c r="L26" s="34">
        <v>0</v>
      </c>
      <c r="M26" s="34">
        <v>4</v>
      </c>
      <c r="O26" s="92">
        <v>24</v>
      </c>
      <c r="P26" s="19"/>
      <c r="Q26" s="19"/>
      <c r="R26" s="19"/>
      <c r="S26" s="19"/>
      <c r="T26" s="19"/>
      <c r="U26" s="16">
        <f t="shared" si="0"/>
        <v>0</v>
      </c>
      <c r="V26" s="26" t="str">
        <f t="shared" si="1"/>
        <v/>
      </c>
      <c r="W26" s="26" t="str">
        <f t="shared" si="2"/>
        <v/>
      </c>
      <c r="X26" s="26" t="str">
        <f t="shared" si="3"/>
        <v/>
      </c>
      <c r="Y26" s="26" t="str">
        <f t="shared" si="4"/>
        <v/>
      </c>
      <c r="Z26" s="26" t="str">
        <f t="shared" si="5"/>
        <v/>
      </c>
      <c r="AA26" s="26" t="str">
        <f t="shared" si="6"/>
        <v/>
      </c>
      <c r="AB26" s="26" t="str">
        <f t="shared" si="7"/>
        <v/>
      </c>
      <c r="AC26" s="26" t="str">
        <f t="shared" si="8"/>
        <v/>
      </c>
    </row>
    <row r="27" spans="1:30" ht="17.45" customHeight="1">
      <c r="A27" s="36">
        <v>26</v>
      </c>
      <c r="B27" s="37" t="s">
        <v>141</v>
      </c>
      <c r="C27" s="36" t="s">
        <v>142</v>
      </c>
      <c r="D27" s="36">
        <v>0</v>
      </c>
      <c r="E27" s="36">
        <v>100</v>
      </c>
      <c r="F27" s="36" t="s">
        <v>143</v>
      </c>
      <c r="G27" s="36">
        <v>3</v>
      </c>
      <c r="H27" s="36">
        <v>1</v>
      </c>
      <c r="I27" s="36">
        <v>2</v>
      </c>
      <c r="J27" s="36">
        <v>3</v>
      </c>
      <c r="K27" s="36">
        <v>1</v>
      </c>
      <c r="L27" s="36">
        <v>1</v>
      </c>
      <c r="M27" s="36">
        <v>1</v>
      </c>
      <c r="O27" s="19">
        <v>25</v>
      </c>
      <c r="P27" s="19"/>
      <c r="Q27" s="19"/>
      <c r="R27" s="19"/>
      <c r="S27" s="19"/>
      <c r="T27" s="19"/>
      <c r="U27" s="16">
        <f t="shared" si="0"/>
        <v>0</v>
      </c>
      <c r="V27" s="16" t="str">
        <f t="shared" si="1"/>
        <v/>
      </c>
      <c r="W27" s="16" t="str">
        <f t="shared" si="2"/>
        <v/>
      </c>
      <c r="X27" s="16" t="str">
        <f t="shared" si="3"/>
        <v/>
      </c>
      <c r="Y27" s="16" t="str">
        <f t="shared" si="4"/>
        <v/>
      </c>
      <c r="Z27" s="16" t="str">
        <f t="shared" si="5"/>
        <v/>
      </c>
      <c r="AA27" s="16" t="str">
        <f t="shared" si="6"/>
        <v/>
      </c>
      <c r="AB27" s="16" t="str">
        <f t="shared" si="7"/>
        <v/>
      </c>
      <c r="AC27" s="16" t="str">
        <f t="shared" si="8"/>
        <v/>
      </c>
    </row>
    <row r="28" spans="1:30" ht="17.45" customHeight="1">
      <c r="P28" s="39"/>
      <c r="Q28" s="39"/>
      <c r="R28" s="39"/>
      <c r="S28" s="39"/>
      <c r="T28" s="39"/>
      <c r="U28" s="39"/>
      <c r="V28" s="40"/>
      <c r="W28" s="40"/>
      <c r="X28" s="40"/>
      <c r="Y28" s="40"/>
      <c r="Z28" s="40"/>
      <c r="AA28" s="40"/>
      <c r="AB28" s="40"/>
      <c r="AC28" s="40"/>
      <c r="AD28" s="39"/>
    </row>
    <row r="29" spans="1:30" ht="17.45" customHeight="1">
      <c r="P29" s="39"/>
      <c r="Q29" s="39"/>
      <c r="R29" s="39"/>
      <c r="S29" s="39"/>
      <c r="T29" s="39"/>
      <c r="U29" s="39"/>
      <c r="V29" s="40"/>
      <c r="W29" s="40"/>
      <c r="X29" s="40"/>
      <c r="Y29" s="40"/>
      <c r="Z29" s="40"/>
      <c r="AA29" s="40"/>
      <c r="AB29" s="39"/>
      <c r="AC29" s="40"/>
      <c r="AD29" s="39"/>
    </row>
    <row r="30" spans="1:30" ht="17.45" customHeight="1">
      <c r="P30" s="39"/>
      <c r="Q30" s="39"/>
      <c r="R30" s="39"/>
      <c r="S30" s="39"/>
      <c r="T30" s="39"/>
      <c r="U30" s="39"/>
      <c r="V30" s="40"/>
      <c r="W30" s="40"/>
      <c r="X30" s="40"/>
      <c r="Y30" s="40"/>
      <c r="Z30" s="40"/>
      <c r="AA30" s="40"/>
      <c r="AB30" s="39"/>
      <c r="AC30" s="40"/>
      <c r="AD30" s="39"/>
    </row>
    <row r="31" spans="1:30" ht="17.45" customHeight="1">
      <c r="V31" s="17"/>
      <c r="W31" s="17"/>
      <c r="X31" s="17"/>
      <c r="Y31" s="17"/>
      <c r="Z31" s="17"/>
      <c r="AA31" s="17"/>
    </row>
    <row r="32" spans="1:30" ht="17.45" customHeight="1">
      <c r="V32" s="17"/>
      <c r="W32" s="17"/>
      <c r="X32" s="17"/>
      <c r="Y32" s="17"/>
      <c r="Z32" s="17"/>
      <c r="AA32" s="17"/>
    </row>
    <row r="46" spans="22:29" ht="17.45" customHeight="1">
      <c r="V46" s="17"/>
      <c r="W46" s="17"/>
      <c r="X46" s="17"/>
      <c r="Y46" s="17"/>
      <c r="Z46" s="17"/>
      <c r="AA46" s="17"/>
      <c r="AC46" s="17"/>
    </row>
    <row r="47" spans="22:29" ht="17.45" customHeight="1">
      <c r="V47" s="17"/>
      <c r="W47" s="17"/>
      <c r="X47" s="17"/>
      <c r="Y47" s="17"/>
      <c r="Z47" s="17"/>
      <c r="AA47" s="17"/>
      <c r="AC47" s="17"/>
    </row>
    <row r="48" spans="22:29" ht="17.45" customHeight="1">
      <c r="V48" s="17"/>
      <c r="W48" s="17"/>
      <c r="X48" s="17"/>
      <c r="Y48" s="17"/>
      <c r="Z48" s="17"/>
      <c r="AA48" s="17"/>
      <c r="AC48" s="17"/>
    </row>
    <row r="49" spans="22:29" ht="17.45" customHeight="1">
      <c r="V49" s="17"/>
      <c r="W49" s="17"/>
      <c r="X49" s="17"/>
      <c r="Y49" s="17"/>
      <c r="Z49" s="17"/>
      <c r="AA49" s="17"/>
      <c r="AC49" s="17"/>
    </row>
    <row r="50" spans="22:29" ht="17.45" customHeight="1">
      <c r="V50" s="17"/>
      <c r="W50" s="17"/>
      <c r="X50" s="17"/>
      <c r="Y50" s="17"/>
      <c r="Z50" s="17"/>
      <c r="AA50" s="17"/>
      <c r="AC50" s="17"/>
    </row>
    <row r="51" spans="22:29" ht="61.5" customHeight="1">
      <c r="V51" s="17"/>
      <c r="W51" s="17"/>
      <c r="X51" s="17"/>
      <c r="Y51" s="17"/>
      <c r="Z51" s="17"/>
      <c r="AA51" s="17"/>
      <c r="AC51" s="17"/>
    </row>
    <row r="52" spans="22:29" ht="17.45" customHeight="1">
      <c r="V52" s="17"/>
      <c r="W52" s="17"/>
      <c r="X52" s="17"/>
      <c r="Y52" s="17"/>
      <c r="Z52" s="17"/>
      <c r="AA52" s="17"/>
      <c r="AC52" s="17"/>
    </row>
    <row r="53" spans="22:29" ht="17.45" customHeight="1">
      <c r="V53" s="17"/>
      <c r="W53" s="17"/>
      <c r="X53" s="17"/>
      <c r="Y53" s="17"/>
      <c r="Z53" s="17"/>
      <c r="AA53" s="17"/>
      <c r="AC53" s="17"/>
    </row>
    <row r="54" spans="22:29" ht="17.45" customHeight="1">
      <c r="V54" s="17"/>
      <c r="W54" s="17"/>
      <c r="X54" s="17"/>
      <c r="Y54" s="17"/>
      <c r="Z54" s="17"/>
      <c r="AA54" s="17"/>
      <c r="AC54" s="17"/>
    </row>
    <row r="55" spans="22:29" ht="17.45" customHeight="1">
      <c r="V55" s="17"/>
      <c r="W55" s="17"/>
      <c r="X55" s="17"/>
      <c r="Y55" s="17"/>
      <c r="Z55" s="17"/>
      <c r="AA55" s="17"/>
      <c r="AC55" s="17"/>
    </row>
    <row r="56" spans="22:29" ht="17.45" customHeight="1">
      <c r="V56" s="17"/>
      <c r="W56" s="17"/>
      <c r="X56" s="17"/>
      <c r="Y56" s="17"/>
      <c r="Z56" s="17"/>
      <c r="AA56" s="17"/>
      <c r="AC56" s="17"/>
    </row>
    <row r="57" spans="22:29" ht="17.45" customHeight="1">
      <c r="V57" s="17"/>
      <c r="W57" s="17"/>
      <c r="X57" s="17"/>
      <c r="Y57" s="17"/>
      <c r="Z57" s="17"/>
      <c r="AA57" s="17"/>
      <c r="AC57" s="17"/>
    </row>
    <row r="58" spans="22:29" ht="17.45" customHeight="1">
      <c r="V58" s="17"/>
      <c r="W58" s="17"/>
      <c r="X58" s="17"/>
      <c r="Y58" s="17"/>
      <c r="Z58" s="17"/>
      <c r="AA58" s="17"/>
      <c r="AC58" s="17"/>
    </row>
    <row r="59" spans="22:29" ht="17.45" customHeight="1">
      <c r="V59" s="17"/>
      <c r="W59" s="17"/>
      <c r="X59" s="17"/>
      <c r="Y59" s="17"/>
      <c r="Z59" s="17"/>
      <c r="AA59" s="17"/>
      <c r="AC59" s="17"/>
    </row>
    <row r="60" spans="22:29" ht="17.45" customHeight="1">
      <c r="V60" s="17"/>
      <c r="W60" s="17"/>
      <c r="X60" s="17"/>
      <c r="Y60" s="17"/>
      <c r="Z60" s="17"/>
      <c r="AA60" s="17"/>
      <c r="AC60" s="17"/>
    </row>
    <row r="61" spans="22:29" ht="17.45" customHeight="1">
      <c r="V61" s="17"/>
      <c r="W61" s="17"/>
      <c r="X61" s="17"/>
      <c r="Y61" s="17"/>
      <c r="Z61" s="17"/>
      <c r="AA61" s="17"/>
      <c r="AC61" s="17"/>
    </row>
    <row r="62" spans="22:29" ht="17.45" customHeight="1">
      <c r="V62" s="17"/>
      <c r="W62" s="17"/>
      <c r="X62" s="17"/>
      <c r="Y62" s="17"/>
      <c r="Z62" s="17"/>
      <c r="AA62" s="17"/>
      <c r="AC62" s="17"/>
    </row>
  </sheetData>
  <mergeCells count="1">
    <mergeCell ref="P2:T2"/>
  </mergeCells>
  <phoneticPr fontId="1"/>
  <conditionalFormatting sqref="V3:V26">
    <cfRule type="expression" dxfId="31" priority="17">
      <formula>AND(V3&lt;&gt;"",V3&gt;=400)</formula>
    </cfRule>
  </conditionalFormatting>
  <conditionalFormatting sqref="AC3:AC26">
    <cfRule type="expression" dxfId="30" priority="16">
      <formula>AND(AC3&lt;&gt;"",AC3&lt;=3)</formula>
    </cfRule>
  </conditionalFormatting>
  <conditionalFormatting sqref="W3:W26">
    <cfRule type="expression" dxfId="29" priority="15">
      <formula>AND(W3&lt;&gt;"",W3&gt;=7, W3&lt;=11)</formula>
    </cfRule>
  </conditionalFormatting>
  <conditionalFormatting sqref="X3:X26">
    <cfRule type="expression" dxfId="28" priority="13">
      <formula>AND(X3&lt;&gt;"",X3&gt;=3)</formula>
    </cfRule>
  </conditionalFormatting>
  <conditionalFormatting sqref="Y3:Y26">
    <cfRule type="expression" dxfId="27" priority="12">
      <formula>AND(Y3&lt;&gt;"",Y3&gt;=5)</formula>
    </cfRule>
  </conditionalFormatting>
  <conditionalFormatting sqref="Z3:Z26">
    <cfRule type="expression" dxfId="26" priority="11">
      <formula>AND(Z3&lt;&gt;"",Z3&gt;=5)</formula>
    </cfRule>
  </conditionalFormatting>
  <conditionalFormatting sqref="AA3:AA26">
    <cfRule type="expression" dxfId="25" priority="10">
      <formula>AND(AA3&lt;&gt;"",AA3&gt;=3)</formula>
    </cfRule>
  </conditionalFormatting>
  <conditionalFormatting sqref="AB3:AB26">
    <cfRule type="expression" dxfId="24" priority="9">
      <formula>AND(AB3&lt;&gt;"",AB3&gt;=3)</formula>
    </cfRule>
  </conditionalFormatting>
  <conditionalFormatting sqref="V27">
    <cfRule type="expression" dxfId="23" priority="8">
      <formula>AND(V27&lt;&gt;"",V27&gt;=400)</formula>
    </cfRule>
  </conditionalFormatting>
  <conditionalFormatting sqref="AC27">
    <cfRule type="expression" dxfId="22" priority="7">
      <formula>AND(AC27&lt;&gt;"",AC27&lt;=3)</formula>
    </cfRule>
  </conditionalFormatting>
  <conditionalFormatting sqref="W27">
    <cfRule type="expression" dxfId="21" priority="6">
      <formula>AND(W27&lt;&gt;"",W27&gt;=7, W27&lt;=11)</formula>
    </cfRule>
  </conditionalFormatting>
  <conditionalFormatting sqref="X27">
    <cfRule type="expression" dxfId="20" priority="5">
      <formula>AND(X27&lt;&gt;"",X27&gt;=3)</formula>
    </cfRule>
  </conditionalFormatting>
  <conditionalFormatting sqref="Y27">
    <cfRule type="expression" dxfId="19" priority="4">
      <formula>AND(Y27&lt;&gt;"",Y27&gt;=5)</formula>
    </cfRule>
  </conditionalFormatting>
  <conditionalFormatting sqref="Z27">
    <cfRule type="expression" dxfId="18" priority="3">
      <formula>AND(Z27&lt;&gt;"",Z27&gt;=5)</formula>
    </cfRule>
  </conditionalFormatting>
  <conditionalFormatting sqref="AA27">
    <cfRule type="expression" dxfId="17" priority="2">
      <formula>AND(AA27&lt;&gt;"",AA27&gt;=3)</formula>
    </cfRule>
  </conditionalFormatting>
  <conditionalFormatting sqref="AB27">
    <cfRule type="expression" dxfId="16" priority="1">
      <formula>AND(AB27&lt;&gt;"",AB27&gt;=3)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62"/>
  <sheetViews>
    <sheetView topLeftCell="N1" zoomScale="55" zoomScaleNormal="55" workbookViewId="0">
      <selection activeCell="AG10" sqref="AG10"/>
    </sheetView>
  </sheetViews>
  <sheetFormatPr defaultColWidth="8.875" defaultRowHeight="17.45" customHeight="1"/>
  <cols>
    <col min="1" max="1" width="5.5" style="38" hidden="1" customWidth="1"/>
    <col min="2" max="2" width="17.125" style="17" hidden="1" customWidth="1"/>
    <col min="3" max="3" width="16.375" style="38" hidden="1" customWidth="1"/>
    <col min="4" max="6" width="10.375" style="38" hidden="1" customWidth="1"/>
    <col min="7" max="13" width="10" style="38" hidden="1" customWidth="1"/>
    <col min="14" max="14" width="9.5" style="17" customWidth="1"/>
    <col min="15" max="15" width="4" style="17" customWidth="1"/>
    <col min="16" max="16" width="13" style="38" customWidth="1"/>
    <col min="17" max="17" width="13.875" style="17" customWidth="1"/>
    <col min="18" max="21" width="14" style="17" customWidth="1"/>
    <col min="22" max="22" width="10.375" style="17" customWidth="1"/>
    <col min="23" max="23" width="10.375" style="38" customWidth="1"/>
    <col min="24" max="28" width="10.75" style="38" customWidth="1"/>
    <col min="29" max="29" width="10.75" style="17" customWidth="1"/>
    <col min="30" max="30" width="10.75" style="38" customWidth="1"/>
    <col min="31" max="16384" width="8.875" style="17"/>
  </cols>
  <sheetData>
    <row r="1" spans="1:31" ht="21.75" customHeight="1">
      <c r="A1" s="16"/>
      <c r="B1" s="16" t="s">
        <v>97</v>
      </c>
      <c r="C1" s="16" t="s">
        <v>98</v>
      </c>
      <c r="D1" s="16" t="s">
        <v>16</v>
      </c>
      <c r="E1" s="16" t="s">
        <v>99</v>
      </c>
      <c r="F1" s="16" t="s">
        <v>20</v>
      </c>
      <c r="G1" s="16" t="s">
        <v>23</v>
      </c>
      <c r="H1" s="16" t="s">
        <v>28</v>
      </c>
      <c r="I1" s="16" t="s">
        <v>31</v>
      </c>
      <c r="J1" s="16" t="s">
        <v>34</v>
      </c>
      <c r="K1" s="16" t="s">
        <v>36</v>
      </c>
      <c r="L1" s="16" t="s">
        <v>38</v>
      </c>
      <c r="M1" s="16" t="s">
        <v>39</v>
      </c>
      <c r="R1" s="18" t="s">
        <v>100</v>
      </c>
      <c r="T1" s="19"/>
      <c r="U1" s="19"/>
      <c r="V1" s="16" t="s">
        <v>16</v>
      </c>
      <c r="W1" s="16" t="s">
        <v>99</v>
      </c>
      <c r="X1" s="16" t="s">
        <v>23</v>
      </c>
      <c r="Y1" s="16" t="s">
        <v>28</v>
      </c>
      <c r="Z1" s="16" t="s">
        <v>31</v>
      </c>
      <c r="AA1" s="16" t="s">
        <v>34</v>
      </c>
      <c r="AB1" s="16" t="s">
        <v>101</v>
      </c>
      <c r="AC1" s="16" t="s">
        <v>38</v>
      </c>
      <c r="AD1" s="16" t="s">
        <v>39</v>
      </c>
    </row>
    <row r="2" spans="1:31" ht="21.75" customHeight="1" thickBot="1">
      <c r="A2" s="20">
        <v>1</v>
      </c>
      <c r="B2" s="21" t="s">
        <v>102</v>
      </c>
      <c r="C2" s="20" t="s">
        <v>103</v>
      </c>
      <c r="D2" s="20">
        <v>100</v>
      </c>
      <c r="E2" s="20">
        <v>150</v>
      </c>
      <c r="F2" s="20" t="s">
        <v>104</v>
      </c>
      <c r="G2" s="20">
        <v>4</v>
      </c>
      <c r="H2" s="20">
        <v>1</v>
      </c>
      <c r="I2" s="20">
        <v>0</v>
      </c>
      <c r="J2" s="20">
        <v>0</v>
      </c>
      <c r="K2" s="20">
        <v>0</v>
      </c>
      <c r="L2" s="20">
        <v>0</v>
      </c>
      <c r="M2" s="20">
        <v>0</v>
      </c>
      <c r="R2" s="247" t="s">
        <v>144</v>
      </c>
      <c r="S2" s="248"/>
      <c r="T2" s="248"/>
      <c r="U2" s="249"/>
      <c r="V2" s="148"/>
      <c r="W2" s="149">
        <v>400</v>
      </c>
      <c r="X2" s="150" t="s">
        <v>106</v>
      </c>
      <c r="Y2" s="149" t="s">
        <v>94</v>
      </c>
      <c r="Z2" s="149" t="s">
        <v>95</v>
      </c>
      <c r="AA2" s="149" t="s">
        <v>95</v>
      </c>
      <c r="AB2" s="149" t="s">
        <v>94</v>
      </c>
      <c r="AC2" s="149" t="s">
        <v>94</v>
      </c>
      <c r="AD2" s="149" t="s">
        <v>96</v>
      </c>
      <c r="AE2" s="38" t="s">
        <v>145</v>
      </c>
    </row>
    <row r="3" spans="1:31" ht="21.75" customHeight="1">
      <c r="A3" s="20">
        <v>2</v>
      </c>
      <c r="B3" s="21" t="s">
        <v>69</v>
      </c>
      <c r="C3" s="20" t="s">
        <v>107</v>
      </c>
      <c r="D3" s="20">
        <v>100</v>
      </c>
      <c r="E3" s="20">
        <v>250</v>
      </c>
      <c r="F3" s="20" t="s">
        <v>104</v>
      </c>
      <c r="G3" s="20">
        <v>6</v>
      </c>
      <c r="H3" s="20">
        <v>1</v>
      </c>
      <c r="I3" s="20">
        <v>0</v>
      </c>
      <c r="J3" s="20">
        <v>1</v>
      </c>
      <c r="K3" s="20">
        <v>0</v>
      </c>
      <c r="L3" s="20">
        <v>0</v>
      </c>
      <c r="M3" s="20">
        <v>1</v>
      </c>
      <c r="N3" s="24" t="s">
        <v>146</v>
      </c>
      <c r="O3" s="142">
        <v>1</v>
      </c>
      <c r="P3" s="143" t="s">
        <v>147</v>
      </c>
      <c r="Q3" s="143" t="s">
        <v>148</v>
      </c>
      <c r="R3" s="155"/>
      <c r="S3" s="155"/>
      <c r="T3" s="155"/>
      <c r="U3" s="155"/>
      <c r="V3" s="143">
        <f>SUMIFS($D$2:$D$27,$B$2:$B$27,$R3)+SUMIFS($D$2:$D$27,$B$2:$B$27,$S3)+SUMIFS($D$2:$D$27,$B$2:$B$27,$T3)+SUMIFS($D$2:$D$27,$B$2:$B$27,$U3)+SUMIFS($D$2:$D$27,$B$2:$B$27,#REF!)</f>
        <v>0</v>
      </c>
      <c r="W3" s="143" t="str">
        <f>IF($R3&lt;&gt;0,SUMIFS($E$2:$E$27,$B$2:$B$27,$R3)+SUMIFS($E$2:$E$27,$B$2:$B$27,$S3)+SUMIFS($E$2:$E$27,$B$2:$B$27,$T3)+SUMIFS($E$2:$E$27,$B$2:$B$27,$U3)+SUMIFS($E$2:$E$27,$B$2:$B$27,#REF!),"")</f>
        <v/>
      </c>
      <c r="X3" s="143" t="str">
        <f>IF($R3&lt;&gt;0,SUMIFS($G$2:$G$27,$B$2:$B$27,$R3)+SUMIFS($G$2:$G$27,$B$2:$B$27,$S3)+SUMIFS($G$2:$G$27,$B$2:$B$27,$T3)+SUMIFS($G$2:$G$27,$B$2:$B$27,$U3)+SUMIFS($G$2:$G$27,$B$2:$B$27,#REF!),"")</f>
        <v/>
      </c>
      <c r="Y3" s="143" t="str">
        <f>IF($R3&lt;&gt;0,SUMIFS($H$2:$H$27,$B$2:$B$27,$R3)+SUMIFS($H$2:$H$27,$B$2:$B$27,$S3)+SUMIFS($H$2:$H$27,$B$2:$B$27,$T3)+SUMIFS($H$2:$H$27,$B$2:$B$27,$U3)+SUMIFS($H$2:$H$27,$B$2:$B$27,#REF!),"")</f>
        <v/>
      </c>
      <c r="Z3" s="143" t="str">
        <f>IF($R3&lt;&gt;0,SUMIFS($I$2:$I$27,$B$2:$B$27,$R3)+SUMIFS($I$2:$I$27,$B$2:$B$27,$S3)+SUMIFS($I$2:$I$27,$B$2:$B$27,$T3)+SUMIFS($I$2:$I$27,$B$2:$B$27,$U3)+SUMIFS($I$2:$I$27,$B$2:$B$27,#REF!),"")</f>
        <v/>
      </c>
      <c r="AA3" s="143" t="str">
        <f>IF($R3&lt;&gt;0,SUMIFS($J$2:$J$27,$B$2:$B$27,$R3)+SUMIFS($J$2:$J$27,$B$2:$B$27,$S3)+SUMIFS($J$2:$J$27,$B$2:$B$27,$T3)+SUMIFS($J$2:$J$27,$B$2:$B$27,$U3)+SUMIFS($J$2:$J$27,$B$2:$B$27,#REF!),"")</f>
        <v/>
      </c>
      <c r="AB3" s="143" t="str">
        <f>IF($R3&lt;&gt;0,SUMIFS($K$2:$K$27,$B$2:$B$27,$R3)+SUMIFS($K$2:$K$27,$B$2:$B$27,$S3)+SUMIFS($K$2:$K$27,$B$2:$B$27,$T3)+SUMIFS($K$2:$K$27,$B$2:$B$27,$U3)+SUMIFS($K$2:$K$27,$B$2:$B$27,#REF!),"")</f>
        <v/>
      </c>
      <c r="AC3" s="143" t="str">
        <f>IF($R3&lt;&gt;0,SUMIFS($L$2:$L$27,$B$2:$B$27,$R3)+SUMIFS($L$2:$L$27,$B$2:$B$27,$S3)+SUMIFS($L$2:$L$27,$B$2:$B$27,$T3)+SUMIFS($L$2:$L$27,$B$2:$B$27,$U3)+SUMIFS($L$2:$L$27,$B$2:$B$27,#REF!),"")</f>
        <v/>
      </c>
      <c r="AD3" s="151" t="str">
        <f>IF($R3&lt;&gt;0,SUMIFS($M$2:$M$27,$B$2:$B$27,$R3)+SUMIFS($M$2:$M$27,$B$2:$B$27,$S3)+SUMIFS($M$2:$M$27,$B$2:$B$27,$T3)+SUMIFS($M$2:$M$27,$B$2:$B$27,$U3)+SUMIFS($M$2:$M$27,$B$2:$B$27,#REF!),"")</f>
        <v/>
      </c>
    </row>
    <row r="4" spans="1:31" ht="21.75" customHeight="1">
      <c r="A4" s="20">
        <v>3</v>
      </c>
      <c r="B4" s="21" t="s">
        <v>52</v>
      </c>
      <c r="C4" s="20" t="s">
        <v>112</v>
      </c>
      <c r="D4" s="20">
        <v>50</v>
      </c>
      <c r="E4" s="20">
        <v>150</v>
      </c>
      <c r="F4" s="20" t="s">
        <v>104</v>
      </c>
      <c r="G4" s="20">
        <v>6</v>
      </c>
      <c r="H4" s="20">
        <v>0</v>
      </c>
      <c r="I4" s="20">
        <v>0</v>
      </c>
      <c r="J4" s="20">
        <v>1</v>
      </c>
      <c r="K4" s="20">
        <v>0</v>
      </c>
      <c r="L4" s="20">
        <v>4</v>
      </c>
      <c r="M4" s="20">
        <v>0</v>
      </c>
      <c r="N4" s="24"/>
      <c r="O4" s="144">
        <v>2</v>
      </c>
      <c r="P4" s="16" t="s">
        <v>149</v>
      </c>
      <c r="Q4" s="16" t="s">
        <v>148</v>
      </c>
      <c r="R4" s="21"/>
      <c r="S4" s="21"/>
      <c r="T4" s="21"/>
      <c r="U4" s="21"/>
      <c r="V4" s="26">
        <f>SUMIFS($D$2:$D$27,$B$2:$B$27,$R4)+SUMIFS($D$2:$D$27,$B$2:$B$27,$S4)+SUMIFS($D$2:$D$27,$B$2:$B$27,$T4)+SUMIFS($D$2:$D$27,$B$2:$B$27,$U4)+SUMIFS($D$2:$D$27,$B$2:$B$27,#REF!)</f>
        <v>0</v>
      </c>
      <c r="W4" s="26" t="str">
        <f>IF($R4&lt;&gt;0,SUMIFS($E$2:$E$27,$B$2:$B$27,$R4)+SUMIFS($E$2:$E$27,$B$2:$B$27,$S4)+SUMIFS($E$2:$E$27,$B$2:$B$27,$T4)+SUMIFS($E$2:$E$27,$B$2:$B$27,$U4)+SUMIFS($E$2:$E$27,$B$2:$B$27,#REF!),"")</f>
        <v/>
      </c>
      <c r="X4" s="26" t="str">
        <f>IF($R4&lt;&gt;0,SUMIFS($G$2:$G$27,$B$2:$B$27,$R4)+SUMIFS($G$2:$G$27,$B$2:$B$27,$S4)+SUMIFS($G$2:$G$27,$B$2:$B$27,$T4)+SUMIFS($G$2:$G$27,$B$2:$B$27,$U4)+SUMIFS($G$2:$G$27,$B$2:$B$27,#REF!),"")</f>
        <v/>
      </c>
      <c r="Y4" s="26" t="str">
        <f>IF($R4&lt;&gt;0,SUMIFS($H$2:$H$27,$B$2:$B$27,$R4)+SUMIFS($H$2:$H$27,$B$2:$B$27,$S4)+SUMIFS($H$2:$H$27,$B$2:$B$27,$T4)+SUMIFS($H$2:$H$27,$B$2:$B$27,$U4)+SUMIFS($H$2:$H$27,$B$2:$B$27,#REF!),"")</f>
        <v/>
      </c>
      <c r="Z4" s="26" t="str">
        <f>IF($R4&lt;&gt;0,SUMIFS($I$2:$I$27,$B$2:$B$27,$R4)+SUMIFS($I$2:$I$27,$B$2:$B$27,$S4)+SUMIFS($I$2:$I$27,$B$2:$B$27,$T4)+SUMIFS($I$2:$I$27,$B$2:$B$27,$U4)+SUMIFS($I$2:$I$27,$B$2:$B$27,#REF!),"")</f>
        <v/>
      </c>
      <c r="AA4" s="26" t="str">
        <f>IF($R4&lt;&gt;0,SUMIFS($J$2:$J$27,$B$2:$B$27,$R4)+SUMIFS($J$2:$J$27,$B$2:$B$27,$S4)+SUMIFS($J$2:$J$27,$B$2:$B$27,$T4)+SUMIFS($J$2:$J$27,$B$2:$B$27,$U4)+SUMIFS($J$2:$J$27,$B$2:$B$27,#REF!),"")</f>
        <v/>
      </c>
      <c r="AB4" s="26" t="str">
        <f>IF($R4&lt;&gt;0,SUMIFS($K$2:$K$27,$B$2:$B$27,$R4)+SUMIFS($K$2:$K$27,$B$2:$B$27,$S4)+SUMIFS($K$2:$K$27,$B$2:$B$27,$T4)+SUMIFS($K$2:$K$27,$B$2:$B$27,$U4)+SUMIFS($K$2:$K$27,$B$2:$B$27,#REF!),"")</f>
        <v/>
      </c>
      <c r="AC4" s="26" t="str">
        <f>IF($R4&lt;&gt;0,SUMIFS($L$2:$L$27,$B$2:$B$27,$R4)+SUMIFS($L$2:$L$27,$B$2:$B$27,$S4)+SUMIFS($L$2:$L$27,$B$2:$B$27,$T4)+SUMIFS($L$2:$L$27,$B$2:$B$27,$U4)+SUMIFS($L$2:$L$27,$B$2:$B$27,#REF!),"")</f>
        <v/>
      </c>
      <c r="AD4" s="152" t="str">
        <f>IF($R4&lt;&gt;0,SUMIFS($M$2:$M$27,$B$2:$B$27,$R4)+SUMIFS($M$2:$M$27,$B$2:$B$27,$S4)+SUMIFS($M$2:$M$27,$B$2:$B$27,$T4)+SUMIFS($M$2:$M$27,$B$2:$B$27,$U4)+SUMIFS($M$2:$M$27,$B$2:$B$27,#REF!),"")</f>
        <v/>
      </c>
    </row>
    <row r="5" spans="1:31" ht="21.75" customHeight="1">
      <c r="A5" s="20">
        <v>4</v>
      </c>
      <c r="B5" s="21" t="s">
        <v>113</v>
      </c>
      <c r="C5" s="20" t="s">
        <v>114</v>
      </c>
      <c r="D5" s="20">
        <v>50</v>
      </c>
      <c r="E5" s="20">
        <v>100</v>
      </c>
      <c r="F5" s="20" t="s">
        <v>104</v>
      </c>
      <c r="G5" s="20">
        <v>3</v>
      </c>
      <c r="H5" s="20">
        <v>0</v>
      </c>
      <c r="I5" s="20">
        <v>0</v>
      </c>
      <c r="J5" s="20">
        <v>1</v>
      </c>
      <c r="K5" s="20">
        <v>2</v>
      </c>
      <c r="L5" s="20">
        <v>2</v>
      </c>
      <c r="M5" s="20">
        <v>0</v>
      </c>
      <c r="N5" s="24"/>
      <c r="O5" s="144">
        <v>3</v>
      </c>
      <c r="P5" s="16" t="s">
        <v>150</v>
      </c>
      <c r="Q5" s="16" t="s">
        <v>151</v>
      </c>
      <c r="R5" s="21"/>
      <c r="S5" s="21"/>
      <c r="T5" s="21"/>
      <c r="U5" s="21"/>
      <c r="V5" s="26">
        <f>SUMIFS($D$2:$D$27,$B$2:$B$27,$R5)+SUMIFS($D$2:$D$27,$B$2:$B$27,$S5)+SUMIFS($D$2:$D$27,$B$2:$B$27,$T5)+SUMIFS($D$2:$D$27,$B$2:$B$27,$U5)+SUMIFS($D$2:$D$27,$B$2:$B$27,#REF!)</f>
        <v>0</v>
      </c>
      <c r="W5" s="26" t="str">
        <f>IF($R5&lt;&gt;0,SUMIFS($E$2:$E$27,$B$2:$B$27,$R5)+SUMIFS($E$2:$E$27,$B$2:$B$27,$S5)+SUMIFS($E$2:$E$27,$B$2:$B$27,$T5)+SUMIFS($E$2:$E$27,$B$2:$B$27,$U5)+SUMIFS($E$2:$E$27,$B$2:$B$27,#REF!),"")</f>
        <v/>
      </c>
      <c r="X5" s="26" t="str">
        <f>IF($R5&lt;&gt;0,SUMIFS($G$2:$G$27,$B$2:$B$27,$R5)+SUMIFS($G$2:$G$27,$B$2:$B$27,$S5)+SUMIFS($G$2:$G$27,$B$2:$B$27,$T5)+SUMIFS($G$2:$G$27,$B$2:$B$27,$U5)+SUMIFS($G$2:$G$27,$B$2:$B$27,#REF!),"")</f>
        <v/>
      </c>
      <c r="Y5" s="26" t="str">
        <f>IF($R5&lt;&gt;0,SUMIFS($H$2:$H$27,$B$2:$B$27,$R5)+SUMIFS($H$2:$H$27,$B$2:$B$27,$S5)+SUMIFS($H$2:$H$27,$B$2:$B$27,$T5)+SUMIFS($H$2:$H$27,$B$2:$B$27,$U5)+SUMIFS($H$2:$H$27,$B$2:$B$27,#REF!),"")</f>
        <v/>
      </c>
      <c r="Z5" s="26" t="str">
        <f>IF($R5&lt;&gt;0,SUMIFS($I$2:$I$27,$B$2:$B$27,$R5)+SUMIFS($I$2:$I$27,$B$2:$B$27,$S5)+SUMIFS($I$2:$I$27,$B$2:$B$27,$T5)+SUMIFS($I$2:$I$27,$B$2:$B$27,$U5)+SUMIFS($I$2:$I$27,$B$2:$B$27,#REF!),"")</f>
        <v/>
      </c>
      <c r="AA5" s="26" t="str">
        <f>IF($R5&lt;&gt;0,SUMIFS($J$2:$J$27,$B$2:$B$27,$R5)+SUMIFS($J$2:$J$27,$B$2:$B$27,$S5)+SUMIFS($J$2:$J$27,$B$2:$B$27,$T5)+SUMIFS($J$2:$J$27,$B$2:$B$27,$U5)+SUMIFS($J$2:$J$27,$B$2:$B$27,#REF!),"")</f>
        <v/>
      </c>
      <c r="AB5" s="26" t="str">
        <f>IF($R5&lt;&gt;0,SUMIFS($K$2:$K$27,$B$2:$B$27,$R5)+SUMIFS($K$2:$K$27,$B$2:$B$27,$S5)+SUMIFS($K$2:$K$27,$B$2:$B$27,$T5)+SUMIFS($K$2:$K$27,$B$2:$B$27,$U5)+SUMIFS($K$2:$K$27,$B$2:$B$27,#REF!),"")</f>
        <v/>
      </c>
      <c r="AC5" s="26" t="str">
        <f>IF($R5&lt;&gt;0,SUMIFS($L$2:$L$27,$B$2:$B$27,$R5)+SUMIFS($L$2:$L$27,$B$2:$B$27,$S5)+SUMIFS($L$2:$L$27,$B$2:$B$27,$T5)+SUMIFS($L$2:$L$27,$B$2:$B$27,$U5)+SUMIFS($L$2:$L$27,$B$2:$B$27,#REF!),"")</f>
        <v/>
      </c>
      <c r="AD5" s="152" t="str">
        <f>IF($R5&lt;&gt;0,SUMIFS($M$2:$M$27,$B$2:$B$27,$R5)+SUMIFS($M$2:$M$27,$B$2:$B$27,$S5)+SUMIFS($M$2:$M$27,$B$2:$B$27,$T5)+SUMIFS($M$2:$M$27,$B$2:$B$27,$U5)+SUMIFS($M$2:$M$27,$B$2:$B$27,#REF!),"")</f>
        <v/>
      </c>
    </row>
    <row r="6" spans="1:31" ht="21.75" customHeight="1">
      <c r="A6" s="28">
        <v>5</v>
      </c>
      <c r="B6" s="29" t="s">
        <v>116</v>
      </c>
      <c r="C6" s="28" t="s">
        <v>117</v>
      </c>
      <c r="D6" s="28">
        <v>75</v>
      </c>
      <c r="E6" s="28">
        <v>100</v>
      </c>
      <c r="F6" s="28" t="s">
        <v>118</v>
      </c>
      <c r="G6" s="28">
        <v>2</v>
      </c>
      <c r="H6" s="28">
        <v>2</v>
      </c>
      <c r="I6" s="28">
        <v>1</v>
      </c>
      <c r="J6" s="28">
        <v>2</v>
      </c>
      <c r="K6" s="28">
        <v>0</v>
      </c>
      <c r="L6" s="28">
        <v>0</v>
      </c>
      <c r="M6" s="28">
        <v>1</v>
      </c>
      <c r="N6" s="24"/>
      <c r="O6" s="144">
        <v>4</v>
      </c>
      <c r="P6" s="16" t="s">
        <v>152</v>
      </c>
      <c r="Q6" s="16" t="s">
        <v>151</v>
      </c>
      <c r="R6" s="21"/>
      <c r="S6" s="21"/>
      <c r="T6" s="21"/>
      <c r="U6" s="21"/>
      <c r="V6" s="26">
        <f>SUMIFS($D$2:$D$27,$B$2:$B$27,$R6)+SUMIFS($D$2:$D$27,$B$2:$B$27,$S6)+SUMIFS($D$2:$D$27,$B$2:$B$27,$T6)+SUMIFS($D$2:$D$27,$B$2:$B$27,$U6)+SUMIFS($D$2:$D$27,$B$2:$B$27,#REF!)</f>
        <v>0</v>
      </c>
      <c r="W6" s="26" t="str">
        <f>IF($R6&lt;&gt;0,SUMIFS($E$2:$E$27,$B$2:$B$27,$R6)+SUMIFS($E$2:$E$27,$B$2:$B$27,$S6)+SUMIFS($E$2:$E$27,$B$2:$B$27,$T6)+SUMIFS($E$2:$E$27,$B$2:$B$27,$U6)+SUMIFS($E$2:$E$27,$B$2:$B$27,#REF!),"")</f>
        <v/>
      </c>
      <c r="X6" s="26" t="str">
        <f>IF($R6&lt;&gt;0,SUMIFS($G$2:$G$27,$B$2:$B$27,$R6)+SUMIFS($G$2:$G$27,$B$2:$B$27,$S6)+SUMIFS($G$2:$G$27,$B$2:$B$27,$T6)+SUMIFS($G$2:$G$27,$B$2:$B$27,$U6)+SUMIFS($G$2:$G$27,$B$2:$B$27,#REF!),"")</f>
        <v/>
      </c>
      <c r="Y6" s="26" t="str">
        <f>IF($R6&lt;&gt;0,SUMIFS($H$2:$H$27,$B$2:$B$27,$R6)+SUMIFS($H$2:$H$27,$B$2:$B$27,$S6)+SUMIFS($H$2:$H$27,$B$2:$B$27,$T6)+SUMIFS($H$2:$H$27,$B$2:$B$27,$U6)+SUMIFS($H$2:$H$27,$B$2:$B$27,#REF!),"")</f>
        <v/>
      </c>
      <c r="Z6" s="26" t="str">
        <f>IF($R6&lt;&gt;0,SUMIFS($I$2:$I$27,$B$2:$B$27,$R6)+SUMIFS($I$2:$I$27,$B$2:$B$27,$S6)+SUMIFS($I$2:$I$27,$B$2:$B$27,$T6)+SUMIFS($I$2:$I$27,$B$2:$B$27,$U6)+SUMIFS($I$2:$I$27,$B$2:$B$27,#REF!),"")</f>
        <v/>
      </c>
      <c r="AA6" s="26" t="str">
        <f>IF($R6&lt;&gt;0,SUMIFS($J$2:$J$27,$B$2:$B$27,$R6)+SUMIFS($J$2:$J$27,$B$2:$B$27,$S6)+SUMIFS($J$2:$J$27,$B$2:$B$27,$T6)+SUMIFS($J$2:$J$27,$B$2:$B$27,$U6)+SUMIFS($J$2:$J$27,$B$2:$B$27,#REF!),"")</f>
        <v/>
      </c>
      <c r="AB6" s="26" t="str">
        <f>IF($R6&lt;&gt;0,SUMIFS($K$2:$K$27,$B$2:$B$27,$R6)+SUMIFS($K$2:$K$27,$B$2:$B$27,$S6)+SUMIFS($K$2:$K$27,$B$2:$B$27,$T6)+SUMIFS($K$2:$K$27,$B$2:$B$27,$U6)+SUMIFS($K$2:$K$27,$B$2:$B$27,#REF!),"")</f>
        <v/>
      </c>
      <c r="AC6" s="26" t="str">
        <f>IF($R6&lt;&gt;0,SUMIFS($L$2:$L$27,$B$2:$B$27,$R6)+SUMIFS($L$2:$L$27,$B$2:$B$27,$S6)+SUMIFS($L$2:$L$27,$B$2:$B$27,$T6)+SUMIFS($L$2:$L$27,$B$2:$B$27,$U6)+SUMIFS($L$2:$L$27,$B$2:$B$27,#REF!),"")</f>
        <v/>
      </c>
      <c r="AD6" s="152" t="str">
        <f>IF($R6&lt;&gt;0,SUMIFS($M$2:$M$27,$B$2:$B$27,$R6)+SUMIFS($M$2:$M$27,$B$2:$B$27,$S6)+SUMIFS($M$2:$M$27,$B$2:$B$27,$T6)+SUMIFS($M$2:$M$27,$B$2:$B$27,$U6)+SUMIFS($M$2:$M$27,$B$2:$B$27,#REF!),"")</f>
        <v/>
      </c>
    </row>
    <row r="7" spans="1:31" ht="21.75" customHeight="1">
      <c r="A7" s="28">
        <v>6</v>
      </c>
      <c r="B7" s="29" t="s">
        <v>121</v>
      </c>
      <c r="C7" s="28" t="s">
        <v>122</v>
      </c>
      <c r="D7" s="28">
        <v>200</v>
      </c>
      <c r="E7" s="28">
        <v>250</v>
      </c>
      <c r="F7" s="28" t="s">
        <v>118</v>
      </c>
      <c r="G7" s="28">
        <v>0</v>
      </c>
      <c r="H7" s="28">
        <v>3</v>
      </c>
      <c r="I7" s="28">
        <v>0</v>
      </c>
      <c r="J7" s="28">
        <v>2</v>
      </c>
      <c r="K7" s="28">
        <v>0</v>
      </c>
      <c r="L7" s="28">
        <v>0</v>
      </c>
      <c r="M7" s="28">
        <v>2</v>
      </c>
      <c r="N7" s="24"/>
      <c r="O7" s="144">
        <v>5</v>
      </c>
      <c r="P7" s="16" t="s">
        <v>153</v>
      </c>
      <c r="Q7" s="16" t="s">
        <v>154</v>
      </c>
      <c r="R7" s="21"/>
      <c r="S7" s="21"/>
      <c r="T7" s="21"/>
      <c r="U7" s="21"/>
      <c r="V7" s="26">
        <f>SUMIFS($D$2:$D$27,$B$2:$B$27,$R7)+SUMIFS($D$2:$D$27,$B$2:$B$27,$S7)+SUMIFS($D$2:$D$27,$B$2:$B$27,$T7)+SUMIFS($D$2:$D$27,$B$2:$B$27,$U7)+SUMIFS($D$2:$D$27,$B$2:$B$27,#REF!)</f>
        <v>0</v>
      </c>
      <c r="W7" s="26" t="str">
        <f>IF($R7&lt;&gt;0,SUMIFS($E$2:$E$27,$B$2:$B$27,$R7)+SUMIFS($E$2:$E$27,$B$2:$B$27,$S7)+SUMIFS($E$2:$E$27,$B$2:$B$27,$T7)+SUMIFS($E$2:$E$27,$B$2:$B$27,$U7)+SUMIFS($E$2:$E$27,$B$2:$B$27,#REF!),"")</f>
        <v/>
      </c>
      <c r="X7" s="26" t="str">
        <f>IF($R7&lt;&gt;0,SUMIFS($G$2:$G$27,$B$2:$B$27,$R7)+SUMIFS($G$2:$G$27,$B$2:$B$27,$S7)+SUMIFS($G$2:$G$27,$B$2:$B$27,$T7)+SUMIFS($G$2:$G$27,$B$2:$B$27,$U7)+SUMIFS($G$2:$G$27,$B$2:$B$27,#REF!),"")</f>
        <v/>
      </c>
      <c r="Y7" s="26" t="str">
        <f>IF($R7&lt;&gt;0,SUMIFS($H$2:$H$27,$B$2:$B$27,$R7)+SUMIFS($H$2:$H$27,$B$2:$B$27,$S7)+SUMIFS($H$2:$H$27,$B$2:$B$27,$T7)+SUMIFS($H$2:$H$27,$B$2:$B$27,$U7)+SUMIFS($H$2:$H$27,$B$2:$B$27,#REF!),"")</f>
        <v/>
      </c>
      <c r="Z7" s="26" t="str">
        <f>IF($R7&lt;&gt;0,SUMIFS($I$2:$I$27,$B$2:$B$27,$R7)+SUMIFS($I$2:$I$27,$B$2:$B$27,$S7)+SUMIFS($I$2:$I$27,$B$2:$B$27,$T7)+SUMIFS($I$2:$I$27,$B$2:$B$27,$U7)+SUMIFS($I$2:$I$27,$B$2:$B$27,#REF!),"")</f>
        <v/>
      </c>
      <c r="AA7" s="26" t="str">
        <f>IF($R7&lt;&gt;0,SUMIFS($J$2:$J$27,$B$2:$B$27,$R7)+SUMIFS($J$2:$J$27,$B$2:$B$27,$S7)+SUMIFS($J$2:$J$27,$B$2:$B$27,$T7)+SUMIFS($J$2:$J$27,$B$2:$B$27,$U7)+SUMIFS($J$2:$J$27,$B$2:$B$27,#REF!),"")</f>
        <v/>
      </c>
      <c r="AB7" s="26" t="str">
        <f>IF($R7&lt;&gt;0,SUMIFS($K$2:$K$27,$B$2:$B$27,$R7)+SUMIFS($K$2:$K$27,$B$2:$B$27,$S7)+SUMIFS($K$2:$K$27,$B$2:$B$27,$T7)+SUMIFS($K$2:$K$27,$B$2:$B$27,$U7)+SUMIFS($K$2:$K$27,$B$2:$B$27,#REF!),"")</f>
        <v/>
      </c>
      <c r="AC7" s="26" t="str">
        <f>IF($R7&lt;&gt;0,SUMIFS($L$2:$L$27,$B$2:$B$27,$R7)+SUMIFS($L$2:$L$27,$B$2:$B$27,$S7)+SUMIFS($L$2:$L$27,$B$2:$B$27,$T7)+SUMIFS($L$2:$L$27,$B$2:$B$27,$U7)+SUMIFS($L$2:$L$27,$B$2:$B$27,#REF!),"")</f>
        <v/>
      </c>
      <c r="AD7" s="152" t="str">
        <f>IF($R7&lt;&gt;0,SUMIFS($M$2:$M$27,$B$2:$B$27,$R7)+SUMIFS($M$2:$M$27,$B$2:$B$27,$S7)+SUMIFS($M$2:$M$27,$B$2:$B$27,$T7)+SUMIFS($M$2:$M$27,$B$2:$B$27,$U7)+SUMIFS($M$2:$M$27,$B$2:$B$27,#REF!),"")</f>
        <v/>
      </c>
    </row>
    <row r="8" spans="1:31" ht="21.75" customHeight="1" thickBot="1">
      <c r="A8" s="28">
        <v>7</v>
      </c>
      <c r="B8" s="29" t="s">
        <v>119</v>
      </c>
      <c r="C8" s="28" t="s">
        <v>122</v>
      </c>
      <c r="D8" s="28">
        <v>125</v>
      </c>
      <c r="E8" s="28">
        <v>200</v>
      </c>
      <c r="F8" s="28" t="s">
        <v>118</v>
      </c>
      <c r="G8" s="28">
        <v>0</v>
      </c>
      <c r="H8" s="28">
        <v>3</v>
      </c>
      <c r="I8" s="28">
        <v>0</v>
      </c>
      <c r="J8" s="28">
        <v>1</v>
      </c>
      <c r="K8" s="28">
        <v>0</v>
      </c>
      <c r="L8" s="28">
        <v>0</v>
      </c>
      <c r="M8" s="28">
        <v>2</v>
      </c>
      <c r="N8" s="24"/>
      <c r="O8" s="145">
        <v>6</v>
      </c>
      <c r="P8" s="146" t="s">
        <v>155</v>
      </c>
      <c r="Q8" s="146" t="s">
        <v>154</v>
      </c>
      <c r="R8" s="156"/>
      <c r="S8" s="156"/>
      <c r="T8" s="156"/>
      <c r="U8" s="156"/>
      <c r="V8" s="146">
        <f>SUMIFS($D$2:$D$27,$B$2:$B$27,$R8)+SUMIFS($D$2:$D$27,$B$2:$B$27,$S8)+SUMIFS($D$2:$D$27,$B$2:$B$27,$T8)+SUMIFS($D$2:$D$27,$B$2:$B$27,$U8)+SUMIFS($D$2:$D$27,$B$2:$B$27,#REF!)</f>
        <v>0</v>
      </c>
      <c r="W8" s="146" t="str">
        <f>IF($R8&lt;&gt;0,SUMIFS($E$2:$E$27,$B$2:$B$27,$R8)+SUMIFS($E$2:$E$27,$B$2:$B$27,$S8)+SUMIFS($E$2:$E$27,$B$2:$B$27,$T8)+SUMIFS($E$2:$E$27,$B$2:$B$27,$U8)+SUMIFS($E$2:$E$27,$B$2:$B$27,#REF!),"")</f>
        <v/>
      </c>
      <c r="X8" s="146" t="str">
        <f>IF($R8&lt;&gt;0,SUMIFS($G$2:$G$27,$B$2:$B$27,$R8)+SUMIFS($G$2:$G$27,$B$2:$B$27,$S8)+SUMIFS($G$2:$G$27,$B$2:$B$27,$T8)+SUMIFS($G$2:$G$27,$B$2:$B$27,$U8)+SUMIFS($G$2:$G$27,$B$2:$B$27,#REF!),"")</f>
        <v/>
      </c>
      <c r="Y8" s="146" t="str">
        <f>IF($R8&lt;&gt;0,SUMIFS($H$2:$H$27,$B$2:$B$27,$R8)+SUMIFS($H$2:$H$27,$B$2:$B$27,$S8)+SUMIFS($H$2:$H$27,$B$2:$B$27,$T8)+SUMIFS($H$2:$H$27,$B$2:$B$27,$U8)+SUMIFS($H$2:$H$27,$B$2:$B$27,#REF!),"")</f>
        <v/>
      </c>
      <c r="Z8" s="146" t="str">
        <f>IF($R8&lt;&gt;0,SUMIFS($I$2:$I$27,$B$2:$B$27,$R8)+SUMIFS($I$2:$I$27,$B$2:$B$27,$S8)+SUMIFS($I$2:$I$27,$B$2:$B$27,$T8)+SUMIFS($I$2:$I$27,$B$2:$B$27,$U8)+SUMIFS($I$2:$I$27,$B$2:$B$27,#REF!),"")</f>
        <v/>
      </c>
      <c r="AA8" s="146" t="str">
        <f>IF($R8&lt;&gt;0,SUMIFS($J$2:$J$27,$B$2:$B$27,$R8)+SUMIFS($J$2:$J$27,$B$2:$B$27,$S8)+SUMIFS($J$2:$J$27,$B$2:$B$27,$T8)+SUMIFS($J$2:$J$27,$B$2:$B$27,$U8)+SUMIFS($J$2:$J$27,$B$2:$B$27,#REF!),"")</f>
        <v/>
      </c>
      <c r="AB8" s="146" t="str">
        <f>IF($R8&lt;&gt;0,SUMIFS($K$2:$K$27,$B$2:$B$27,$R8)+SUMIFS($K$2:$K$27,$B$2:$B$27,$S8)+SUMIFS($K$2:$K$27,$B$2:$B$27,$T8)+SUMIFS($K$2:$K$27,$B$2:$B$27,$U8)+SUMIFS($K$2:$K$27,$B$2:$B$27,#REF!),"")</f>
        <v/>
      </c>
      <c r="AC8" s="146" t="str">
        <f>IF($R8&lt;&gt;0,SUMIFS($L$2:$L$27,$B$2:$B$27,$R8)+SUMIFS($L$2:$L$27,$B$2:$B$27,$S8)+SUMIFS($L$2:$L$27,$B$2:$B$27,$T8)+SUMIFS($L$2:$L$27,$B$2:$B$27,$U8)+SUMIFS($L$2:$L$27,$B$2:$B$27,#REF!),"")</f>
        <v/>
      </c>
      <c r="AD8" s="153" t="str">
        <f>IF($R8&lt;&gt;0,SUMIFS($M$2:$M$27,$B$2:$B$27,$R8)+SUMIFS($M$2:$M$27,$B$2:$B$27,$S8)+SUMIFS($M$2:$M$27,$B$2:$B$27,$T8)+SUMIFS($M$2:$M$27,$B$2:$B$27,$U8)+SUMIFS($M$2:$M$27,$B$2:$B$27,#REF!),"")</f>
        <v/>
      </c>
    </row>
    <row r="9" spans="1:31" ht="21.75" customHeight="1">
      <c r="A9" s="28">
        <v>8</v>
      </c>
      <c r="B9" s="29" t="s">
        <v>73</v>
      </c>
      <c r="C9" s="28" t="s">
        <v>122</v>
      </c>
      <c r="D9" s="28">
        <v>150</v>
      </c>
      <c r="E9" s="28">
        <v>100</v>
      </c>
      <c r="F9" s="28" t="s">
        <v>118</v>
      </c>
      <c r="G9" s="28">
        <v>0</v>
      </c>
      <c r="H9" s="28">
        <v>2</v>
      </c>
      <c r="I9" s="28">
        <v>0</v>
      </c>
      <c r="J9" s="28">
        <v>5</v>
      </c>
      <c r="K9" s="28">
        <v>3</v>
      </c>
      <c r="L9" s="28">
        <v>2</v>
      </c>
      <c r="M9" s="28">
        <v>0</v>
      </c>
      <c r="O9" s="140">
        <v>7</v>
      </c>
      <c r="P9" s="141"/>
      <c r="Q9" s="141"/>
      <c r="R9" s="157"/>
      <c r="S9" s="157"/>
      <c r="T9" s="157"/>
      <c r="U9" s="157"/>
      <c r="V9" s="139">
        <f>SUMIFS($D$2:$D$27,$B$2:$B$27,$R9)+SUMIFS($D$2:$D$27,$B$2:$B$27,$S9)+SUMIFS($D$2:$D$27,$B$2:$B$27,$T9)+SUMIFS($D$2:$D$27,$B$2:$B$27,$U9)+SUMIFS($D$2:$D$27,$B$2:$B$27,#REF!)</f>
        <v>0</v>
      </c>
      <c r="W9" s="139" t="str">
        <f>IF($R9&lt;&gt;0,SUMIFS($E$2:$E$27,$B$2:$B$27,$R9)+SUMIFS($E$2:$E$27,$B$2:$B$27,$S9)+SUMIFS($E$2:$E$27,$B$2:$B$27,$T9)+SUMIFS($E$2:$E$27,$B$2:$B$27,$U9)+SUMIFS($E$2:$E$27,$B$2:$B$27,#REF!),"")</f>
        <v/>
      </c>
      <c r="X9" s="139" t="str">
        <f>IF($R9&lt;&gt;0,SUMIFS($G$2:$G$27,$B$2:$B$27,$R9)+SUMIFS($G$2:$G$27,$B$2:$B$27,$S9)+SUMIFS($G$2:$G$27,$B$2:$B$27,$T9)+SUMIFS($G$2:$G$27,$B$2:$B$27,$U9)+SUMIFS($G$2:$G$27,$B$2:$B$27,#REF!),"")</f>
        <v/>
      </c>
      <c r="Y9" s="139" t="str">
        <f>IF($R9&lt;&gt;0,SUMIFS($H$2:$H$27,$B$2:$B$27,$R9)+SUMIFS($H$2:$H$27,$B$2:$B$27,$S9)+SUMIFS($H$2:$H$27,$B$2:$B$27,$T9)+SUMIFS($H$2:$H$27,$B$2:$B$27,$U9)+SUMIFS($H$2:$H$27,$B$2:$B$27,#REF!),"")</f>
        <v/>
      </c>
      <c r="Z9" s="139" t="str">
        <f>IF($R9&lt;&gt;0,SUMIFS($I$2:$I$27,$B$2:$B$27,$R9)+SUMIFS($I$2:$I$27,$B$2:$B$27,$S9)+SUMIFS($I$2:$I$27,$B$2:$B$27,$T9)+SUMIFS($I$2:$I$27,$B$2:$B$27,$U9)+SUMIFS($I$2:$I$27,$B$2:$B$27,#REF!),"")</f>
        <v/>
      </c>
      <c r="AA9" s="139" t="str">
        <f>IF($R9&lt;&gt;0,SUMIFS($J$2:$J$27,$B$2:$B$27,$R9)+SUMIFS($J$2:$J$27,$B$2:$B$27,$S9)+SUMIFS($J$2:$J$27,$B$2:$B$27,$T9)+SUMIFS($J$2:$J$27,$B$2:$B$27,$U9)+SUMIFS($J$2:$J$27,$B$2:$B$27,#REF!),"")</f>
        <v/>
      </c>
      <c r="AB9" s="139" t="str">
        <f>IF($R9&lt;&gt;0,SUMIFS($K$2:$K$27,$B$2:$B$27,$R9)+SUMIFS($K$2:$K$27,$B$2:$B$27,$S9)+SUMIFS($K$2:$K$27,$B$2:$B$27,$T9)+SUMIFS($K$2:$K$27,$B$2:$B$27,$U9)+SUMIFS($K$2:$K$27,$B$2:$B$27,#REF!),"")</f>
        <v/>
      </c>
      <c r="AC9" s="139" t="str">
        <f>IF($R9&lt;&gt;0,SUMIFS($L$2:$L$27,$B$2:$B$27,$R9)+SUMIFS($L$2:$L$27,$B$2:$B$27,$S9)+SUMIFS($L$2:$L$27,$B$2:$B$27,$T9)+SUMIFS($L$2:$L$27,$B$2:$B$27,$U9)+SUMIFS($L$2:$L$27,$B$2:$B$27,#REF!),"")</f>
        <v/>
      </c>
      <c r="AD9" s="139" t="str">
        <f>IF($R9&lt;&gt;0,SUMIFS($M$2:$M$27,$B$2:$B$27,$R9)+SUMIFS($M$2:$M$27,$B$2:$B$27,$S9)+SUMIFS($M$2:$M$27,$B$2:$B$27,$T9)+SUMIFS($M$2:$M$27,$B$2:$B$27,$U9)+SUMIFS($M$2:$M$27,$B$2:$B$27,#REF!),"")</f>
        <v/>
      </c>
    </row>
    <row r="10" spans="1:31" ht="21.75" customHeight="1">
      <c r="A10" s="28">
        <v>9</v>
      </c>
      <c r="B10" s="29" t="s">
        <v>109</v>
      </c>
      <c r="C10" s="28" t="s">
        <v>122</v>
      </c>
      <c r="D10" s="28">
        <v>100</v>
      </c>
      <c r="E10" s="28">
        <v>200</v>
      </c>
      <c r="F10" s="28" t="s">
        <v>118</v>
      </c>
      <c r="G10" s="28">
        <v>0</v>
      </c>
      <c r="H10" s="28">
        <v>3</v>
      </c>
      <c r="I10" s="28">
        <v>4</v>
      </c>
      <c r="J10" s="28">
        <v>4</v>
      </c>
      <c r="K10" s="28">
        <v>0</v>
      </c>
      <c r="L10" s="28">
        <v>0</v>
      </c>
      <c r="M10" s="28">
        <v>1</v>
      </c>
      <c r="N10" s="24"/>
      <c r="O10" s="92">
        <v>8</v>
      </c>
      <c r="P10" s="27"/>
      <c r="Q10" s="27"/>
      <c r="R10" s="21"/>
      <c r="S10" s="21"/>
      <c r="T10" s="21"/>
      <c r="U10" s="21"/>
      <c r="V10" s="26">
        <f>SUMIFS($D$2:$D$27,$B$2:$B$27,$R10)+SUMIFS($D$2:$D$27,$B$2:$B$27,$S10)+SUMIFS($D$2:$D$27,$B$2:$B$27,$T10)+SUMIFS($D$2:$D$27,$B$2:$B$27,$U10)+SUMIFS($D$2:$D$27,$B$2:$B$27,#REF!)</f>
        <v>0</v>
      </c>
      <c r="W10" s="26" t="str">
        <f>IF($R10&lt;&gt;0,SUMIFS($E$2:$E$27,$B$2:$B$27,$R10)+SUMIFS($E$2:$E$27,$B$2:$B$27,$S10)+SUMIFS($E$2:$E$27,$B$2:$B$27,$T10)+SUMIFS($E$2:$E$27,$B$2:$B$27,$U10)+SUMIFS($E$2:$E$27,$B$2:$B$27,#REF!),"")</f>
        <v/>
      </c>
      <c r="X10" s="26" t="str">
        <f>IF($R10&lt;&gt;0,SUMIFS($G$2:$G$27,$B$2:$B$27,$R10)+SUMIFS($G$2:$G$27,$B$2:$B$27,$S10)+SUMIFS($G$2:$G$27,$B$2:$B$27,$T10)+SUMIFS($G$2:$G$27,$B$2:$B$27,$U10)+SUMIFS($G$2:$G$27,$B$2:$B$27,#REF!),"")</f>
        <v/>
      </c>
      <c r="Y10" s="26" t="str">
        <f>IF($R10&lt;&gt;0,SUMIFS($H$2:$H$27,$B$2:$B$27,$R10)+SUMIFS($H$2:$H$27,$B$2:$B$27,$S10)+SUMIFS($H$2:$H$27,$B$2:$B$27,$T10)+SUMIFS($H$2:$H$27,$B$2:$B$27,$U10)+SUMIFS($H$2:$H$27,$B$2:$B$27,#REF!),"")</f>
        <v/>
      </c>
      <c r="Z10" s="26" t="str">
        <f>IF($R10&lt;&gt;0,SUMIFS($I$2:$I$27,$B$2:$B$27,$R10)+SUMIFS($I$2:$I$27,$B$2:$B$27,$S10)+SUMIFS($I$2:$I$27,$B$2:$B$27,$T10)+SUMIFS($I$2:$I$27,$B$2:$B$27,$U10)+SUMIFS($I$2:$I$27,$B$2:$B$27,#REF!),"")</f>
        <v/>
      </c>
      <c r="AA10" s="26" t="str">
        <f>IF($R10&lt;&gt;0,SUMIFS($J$2:$J$27,$B$2:$B$27,$R10)+SUMIFS($J$2:$J$27,$B$2:$B$27,$S10)+SUMIFS($J$2:$J$27,$B$2:$B$27,$T10)+SUMIFS($J$2:$J$27,$B$2:$B$27,$U10)+SUMIFS($J$2:$J$27,$B$2:$B$27,#REF!),"")</f>
        <v/>
      </c>
      <c r="AB10" s="26" t="str">
        <f>IF($R10&lt;&gt;0,SUMIFS($K$2:$K$27,$B$2:$B$27,$R10)+SUMIFS($K$2:$K$27,$B$2:$B$27,$S10)+SUMIFS($K$2:$K$27,$B$2:$B$27,$T10)+SUMIFS($K$2:$K$27,$B$2:$B$27,$U10)+SUMIFS($K$2:$K$27,$B$2:$B$27,#REF!),"")</f>
        <v/>
      </c>
      <c r="AC10" s="26" t="str">
        <f>IF($R10&lt;&gt;0,SUMIFS($L$2:$L$27,$B$2:$B$27,$R10)+SUMIFS($L$2:$L$27,$B$2:$B$27,$S10)+SUMIFS($L$2:$L$27,$B$2:$B$27,$T10)+SUMIFS($L$2:$L$27,$B$2:$B$27,$U10)+SUMIFS($L$2:$L$27,$B$2:$B$27,#REF!),"")</f>
        <v/>
      </c>
      <c r="AD10" s="26" t="str">
        <f>IF($R10&lt;&gt;0,SUMIFS($M$2:$M$27,$B$2:$B$27,$R10)+SUMIFS($M$2:$M$27,$B$2:$B$27,$S10)+SUMIFS($M$2:$M$27,$B$2:$B$27,$T10)+SUMIFS($M$2:$M$27,$B$2:$B$27,$U10)+SUMIFS($M$2:$M$27,$B$2:$B$27,#REF!),"")</f>
        <v/>
      </c>
    </row>
    <row r="11" spans="1:31" ht="21.75" customHeight="1">
      <c r="A11" s="28">
        <v>10</v>
      </c>
      <c r="B11" s="29" t="s">
        <v>123</v>
      </c>
      <c r="C11" s="28" t="s">
        <v>122</v>
      </c>
      <c r="D11" s="28">
        <v>200</v>
      </c>
      <c r="E11" s="28">
        <v>250</v>
      </c>
      <c r="F11" s="28" t="s">
        <v>118</v>
      </c>
      <c r="G11" s="28">
        <v>0</v>
      </c>
      <c r="H11" s="28">
        <v>2</v>
      </c>
      <c r="I11" s="28">
        <v>2</v>
      </c>
      <c r="J11" s="28">
        <v>1</v>
      </c>
      <c r="K11" s="28">
        <v>1</v>
      </c>
      <c r="L11" s="28">
        <v>0</v>
      </c>
      <c r="M11" s="28">
        <v>2</v>
      </c>
      <c r="O11" s="92">
        <v>9</v>
      </c>
      <c r="P11" s="27"/>
      <c r="Q11" s="27"/>
      <c r="R11" s="21"/>
      <c r="S11" s="21"/>
      <c r="T11" s="21"/>
      <c r="U11" s="21"/>
      <c r="V11" s="26">
        <f>SUMIFS($D$2:$D$27,$B$2:$B$27,$R11)+SUMIFS($D$2:$D$27,$B$2:$B$27,$S11)+SUMIFS($D$2:$D$27,$B$2:$B$27,$T11)+SUMIFS($D$2:$D$27,$B$2:$B$27,$U11)+SUMIFS($D$2:$D$27,$B$2:$B$27,#REF!)</f>
        <v>0</v>
      </c>
      <c r="W11" s="26" t="str">
        <f>IF($R11&lt;&gt;0,SUMIFS($E$2:$E$27,$B$2:$B$27,$R11)+SUMIFS($E$2:$E$27,$B$2:$B$27,$S11)+SUMIFS($E$2:$E$27,$B$2:$B$27,$T11)+SUMIFS($E$2:$E$27,$B$2:$B$27,$U11)+SUMIFS($E$2:$E$27,$B$2:$B$27,#REF!),"")</f>
        <v/>
      </c>
      <c r="X11" s="26" t="str">
        <f>IF($R11&lt;&gt;0,SUMIFS($G$2:$G$27,$B$2:$B$27,$R11)+SUMIFS($G$2:$G$27,$B$2:$B$27,$S11)+SUMIFS($G$2:$G$27,$B$2:$B$27,$T11)+SUMIFS($G$2:$G$27,$B$2:$B$27,$U11)+SUMIFS($G$2:$G$27,$B$2:$B$27,#REF!),"")</f>
        <v/>
      </c>
      <c r="Y11" s="26" t="str">
        <f>IF($R11&lt;&gt;0,SUMIFS($H$2:$H$27,$B$2:$B$27,$R11)+SUMIFS($H$2:$H$27,$B$2:$B$27,$S11)+SUMIFS($H$2:$H$27,$B$2:$B$27,$T11)+SUMIFS($H$2:$H$27,$B$2:$B$27,$U11)+SUMIFS($H$2:$H$27,$B$2:$B$27,#REF!),"")</f>
        <v/>
      </c>
      <c r="Z11" s="26" t="str">
        <f>IF($R11&lt;&gt;0,SUMIFS($I$2:$I$27,$B$2:$B$27,$R11)+SUMIFS($I$2:$I$27,$B$2:$B$27,$S11)+SUMIFS($I$2:$I$27,$B$2:$B$27,$T11)+SUMIFS($I$2:$I$27,$B$2:$B$27,$U11)+SUMIFS($I$2:$I$27,$B$2:$B$27,#REF!),"")</f>
        <v/>
      </c>
      <c r="AA11" s="26" t="str">
        <f>IF($R11&lt;&gt;0,SUMIFS($J$2:$J$27,$B$2:$B$27,$R11)+SUMIFS($J$2:$J$27,$B$2:$B$27,$S11)+SUMIFS($J$2:$J$27,$B$2:$B$27,$T11)+SUMIFS($J$2:$J$27,$B$2:$B$27,$U11)+SUMIFS($J$2:$J$27,$B$2:$B$27,#REF!),"")</f>
        <v/>
      </c>
      <c r="AB11" s="26" t="str">
        <f>IF($R11&lt;&gt;0,SUMIFS($K$2:$K$27,$B$2:$B$27,$R11)+SUMIFS($K$2:$K$27,$B$2:$B$27,$S11)+SUMIFS($K$2:$K$27,$B$2:$B$27,$T11)+SUMIFS($K$2:$K$27,$B$2:$B$27,$U11)+SUMIFS($K$2:$K$27,$B$2:$B$27,#REF!),"")</f>
        <v/>
      </c>
      <c r="AC11" s="26" t="str">
        <f>IF($R11&lt;&gt;0,SUMIFS($L$2:$L$27,$B$2:$B$27,$R11)+SUMIFS($L$2:$L$27,$B$2:$B$27,$S11)+SUMIFS($L$2:$L$27,$B$2:$B$27,$T11)+SUMIFS($L$2:$L$27,$B$2:$B$27,$U11)+SUMIFS($L$2:$L$27,$B$2:$B$27,#REF!),"")</f>
        <v/>
      </c>
      <c r="AD11" s="26" t="str">
        <f>IF($R11&lt;&gt;0,SUMIFS($M$2:$M$27,$B$2:$B$27,$R11)+SUMIFS($M$2:$M$27,$B$2:$B$27,$S11)+SUMIFS($M$2:$M$27,$B$2:$B$27,$T11)+SUMIFS($M$2:$M$27,$B$2:$B$27,$U11)+SUMIFS($M$2:$M$27,$B$2:$B$27,#REF!),"")</f>
        <v/>
      </c>
    </row>
    <row r="12" spans="1:31" ht="21.75" customHeight="1" thickBot="1">
      <c r="A12" s="28">
        <v>11</v>
      </c>
      <c r="B12" s="29" t="s">
        <v>120</v>
      </c>
      <c r="C12" s="28" t="s">
        <v>117</v>
      </c>
      <c r="D12" s="28">
        <v>50</v>
      </c>
      <c r="E12" s="28">
        <v>75</v>
      </c>
      <c r="F12" s="28" t="s">
        <v>118</v>
      </c>
      <c r="G12" s="28">
        <v>0</v>
      </c>
      <c r="H12" s="28">
        <v>1</v>
      </c>
      <c r="I12" s="28">
        <v>1</v>
      </c>
      <c r="J12" s="28">
        <v>1</v>
      </c>
      <c r="K12" s="28">
        <v>0</v>
      </c>
      <c r="L12" s="28">
        <v>0</v>
      </c>
      <c r="M12" s="28">
        <v>1</v>
      </c>
      <c r="O12" s="137">
        <v>10</v>
      </c>
      <c r="P12" s="138"/>
      <c r="Q12" s="138"/>
      <c r="R12" s="158"/>
      <c r="S12" s="158"/>
      <c r="T12" s="158"/>
      <c r="U12" s="158"/>
      <c r="V12" s="26">
        <f>SUMIFS($D$2:$D$27,$B$2:$B$27,$R12)+SUMIFS($D$2:$D$27,$B$2:$B$27,$S12)+SUMIFS($D$2:$D$27,$B$2:$B$27,$T12)+SUMIFS($D$2:$D$27,$B$2:$B$27,$U12)+SUMIFS($D$2:$D$27,$B$2:$B$27,#REF!)</f>
        <v>0</v>
      </c>
      <c r="W12" s="26" t="str">
        <f>IF($R12&lt;&gt;0,SUMIFS($E$2:$E$27,$B$2:$B$27,$R12)+SUMIFS($E$2:$E$27,$B$2:$B$27,$S12)+SUMIFS($E$2:$E$27,$B$2:$B$27,$T12)+SUMIFS($E$2:$E$27,$B$2:$B$27,$U12)+SUMIFS($E$2:$E$27,$B$2:$B$27,#REF!),"")</f>
        <v/>
      </c>
      <c r="X12" s="26" t="str">
        <f>IF($R12&lt;&gt;0,SUMIFS($G$2:$G$27,$B$2:$B$27,$R12)+SUMIFS($G$2:$G$27,$B$2:$B$27,$S12)+SUMIFS($G$2:$G$27,$B$2:$B$27,$T12)+SUMIFS($G$2:$G$27,$B$2:$B$27,$U12)+SUMIFS($G$2:$G$27,$B$2:$B$27,#REF!),"")</f>
        <v/>
      </c>
      <c r="Y12" s="26" t="str">
        <f>IF($R12&lt;&gt;0,SUMIFS($H$2:$H$27,$B$2:$B$27,$R12)+SUMIFS($H$2:$H$27,$B$2:$B$27,$S12)+SUMIFS($H$2:$H$27,$B$2:$B$27,$T12)+SUMIFS($H$2:$H$27,$B$2:$B$27,$U12)+SUMIFS($H$2:$H$27,$B$2:$B$27,#REF!),"")</f>
        <v/>
      </c>
      <c r="Z12" s="26" t="str">
        <f>IF($R12&lt;&gt;0,SUMIFS($I$2:$I$27,$B$2:$B$27,$R12)+SUMIFS($I$2:$I$27,$B$2:$B$27,$S12)+SUMIFS($I$2:$I$27,$B$2:$B$27,$T12)+SUMIFS($I$2:$I$27,$B$2:$B$27,$U12)+SUMIFS($I$2:$I$27,$B$2:$B$27,#REF!),"")</f>
        <v/>
      </c>
      <c r="AA12" s="26" t="str">
        <f>IF($R12&lt;&gt;0,SUMIFS($J$2:$J$27,$B$2:$B$27,$R12)+SUMIFS($J$2:$J$27,$B$2:$B$27,$S12)+SUMIFS($J$2:$J$27,$B$2:$B$27,$T12)+SUMIFS($J$2:$J$27,$B$2:$B$27,$U12)+SUMIFS($J$2:$J$27,$B$2:$B$27,#REF!),"")</f>
        <v/>
      </c>
      <c r="AB12" s="26" t="str">
        <f>IF($R12&lt;&gt;0,SUMIFS($K$2:$K$27,$B$2:$B$27,$R12)+SUMIFS($K$2:$K$27,$B$2:$B$27,$S12)+SUMIFS($K$2:$K$27,$B$2:$B$27,$T12)+SUMIFS($K$2:$K$27,$B$2:$B$27,$U12)+SUMIFS($K$2:$K$27,$B$2:$B$27,#REF!),"")</f>
        <v/>
      </c>
      <c r="AC12" s="26" t="str">
        <f>IF($R12&lt;&gt;0,SUMIFS($L$2:$L$27,$B$2:$B$27,$R12)+SUMIFS($L$2:$L$27,$B$2:$B$27,$S12)+SUMIFS($L$2:$L$27,$B$2:$B$27,$T12)+SUMIFS($L$2:$L$27,$B$2:$B$27,$U12)+SUMIFS($L$2:$L$27,$B$2:$B$27,#REF!),"")</f>
        <v/>
      </c>
      <c r="AD12" s="26" t="str">
        <f>IF($R12&lt;&gt;0,SUMIFS($M$2:$M$27,$B$2:$B$27,$R12)+SUMIFS($M$2:$M$27,$B$2:$B$27,$S12)+SUMIFS($M$2:$M$27,$B$2:$B$27,$T12)+SUMIFS($M$2:$M$27,$B$2:$B$27,$U12)+SUMIFS($M$2:$M$27,$B$2:$B$27,#REF!),"")</f>
        <v/>
      </c>
    </row>
    <row r="13" spans="1:31" ht="21.75" customHeight="1">
      <c r="A13" s="30">
        <v>12</v>
      </c>
      <c r="B13" s="31" t="s">
        <v>115</v>
      </c>
      <c r="C13" s="30" t="s">
        <v>124</v>
      </c>
      <c r="D13" s="30">
        <v>50</v>
      </c>
      <c r="E13" s="30">
        <v>50</v>
      </c>
      <c r="F13" s="30" t="s">
        <v>125</v>
      </c>
      <c r="G13" s="30">
        <v>2</v>
      </c>
      <c r="H13" s="30">
        <v>0</v>
      </c>
      <c r="I13" s="30">
        <v>4</v>
      </c>
      <c r="J13" s="30">
        <v>3</v>
      </c>
      <c r="K13" s="30">
        <v>3</v>
      </c>
      <c r="L13" s="30">
        <v>0</v>
      </c>
      <c r="M13" s="30">
        <v>0</v>
      </c>
      <c r="N13" s="24" t="s">
        <v>156</v>
      </c>
      <c r="O13" s="142">
        <v>11</v>
      </c>
      <c r="P13" s="147" t="s">
        <v>150</v>
      </c>
      <c r="Q13" s="147" t="s">
        <v>157</v>
      </c>
      <c r="R13" s="159"/>
      <c r="S13" s="159"/>
      <c r="T13" s="159"/>
      <c r="U13" s="159"/>
      <c r="V13" s="143">
        <f>SUMIFS($D$2:$D$27,$B$2:$B$27,$R13)+SUMIFS($D$2:$D$27,$B$2:$B$27,$S13)+SUMIFS($D$2:$D$27,$B$2:$B$27,$T13)+SUMIFS($D$2:$D$27,$B$2:$B$27,$U13)+SUMIFS($D$2:$D$27,$B$2:$B$27,#REF!)</f>
        <v>0</v>
      </c>
      <c r="W13" s="143" t="str">
        <f>IF($R13&lt;&gt;0,SUMIFS($E$2:$E$27,$B$2:$B$27,$R13)+SUMIFS($E$2:$E$27,$B$2:$B$27,$S13)+SUMIFS($E$2:$E$27,$B$2:$B$27,$T13)+SUMIFS($E$2:$E$27,$B$2:$B$27,$U13)+SUMIFS($E$2:$E$27,$B$2:$B$27,#REF!),"")</f>
        <v/>
      </c>
      <c r="X13" s="143" t="str">
        <f>IF($R13&lt;&gt;0,SUMIFS($G$2:$G$27,$B$2:$B$27,$R13)+SUMIFS($G$2:$G$27,$B$2:$B$27,$S13)+SUMIFS($G$2:$G$27,$B$2:$B$27,$T13)+SUMIFS($G$2:$G$27,$B$2:$B$27,$U13)+SUMIFS($G$2:$G$27,$B$2:$B$27,#REF!),"")</f>
        <v/>
      </c>
      <c r="Y13" s="143" t="str">
        <f>IF($R13&lt;&gt;0,SUMIFS($H$2:$H$27,$B$2:$B$27,$R13)+SUMIFS($H$2:$H$27,$B$2:$B$27,$S13)+SUMIFS($H$2:$H$27,$B$2:$B$27,$T13)+SUMIFS($H$2:$H$27,$B$2:$B$27,$U13)+SUMIFS($H$2:$H$27,$B$2:$B$27,#REF!),"")</f>
        <v/>
      </c>
      <c r="Z13" s="143" t="str">
        <f>IF($R13&lt;&gt;0,SUMIFS($I$2:$I$27,$B$2:$B$27,$R13)+SUMIFS($I$2:$I$27,$B$2:$B$27,$S13)+SUMIFS($I$2:$I$27,$B$2:$B$27,$T13)+SUMIFS($I$2:$I$27,$B$2:$B$27,$U13)+SUMIFS($I$2:$I$27,$B$2:$B$27,#REF!),"")</f>
        <v/>
      </c>
      <c r="AA13" s="143" t="str">
        <f>IF($R13&lt;&gt;0,SUMIFS($J$2:$J$27,$B$2:$B$27,$R13)+SUMIFS($J$2:$J$27,$B$2:$B$27,$S13)+SUMIFS($J$2:$J$27,$B$2:$B$27,$T13)+SUMIFS($J$2:$J$27,$B$2:$B$27,$U13)+SUMIFS($J$2:$J$27,$B$2:$B$27,#REF!),"")</f>
        <v/>
      </c>
      <c r="AB13" s="143" t="str">
        <f>IF($R13&lt;&gt;0,SUMIFS($K$2:$K$27,$B$2:$B$27,$R13)+SUMIFS($K$2:$K$27,$B$2:$B$27,$S13)+SUMIFS($K$2:$K$27,$B$2:$B$27,$T13)+SUMIFS($K$2:$K$27,$B$2:$B$27,$U13)+SUMIFS($K$2:$K$27,$B$2:$B$27,#REF!),"")</f>
        <v/>
      </c>
      <c r="AC13" s="143" t="str">
        <f>IF($R13&lt;&gt;0,SUMIFS($L$2:$L$27,$B$2:$B$27,$R13)+SUMIFS($L$2:$L$27,$B$2:$B$27,$S13)+SUMIFS($L$2:$L$27,$B$2:$B$27,$T13)+SUMIFS($L$2:$L$27,$B$2:$B$27,$U13)+SUMIFS($L$2:$L$27,$B$2:$B$27,#REF!),"")</f>
        <v/>
      </c>
      <c r="AD13" s="151" t="str">
        <f>IF($R13&lt;&gt;0,SUMIFS($M$2:$M$27,$B$2:$B$27,$R13)+SUMIFS($M$2:$M$27,$B$2:$B$27,$S13)+SUMIFS($M$2:$M$27,$B$2:$B$27,$T13)+SUMIFS($M$2:$M$27,$B$2:$B$27,$U13)+SUMIFS($M$2:$M$27,$B$2:$B$27,#REF!),"")</f>
        <v/>
      </c>
    </row>
    <row r="14" spans="1:31" ht="21.75" customHeight="1">
      <c r="A14" s="30">
        <v>13</v>
      </c>
      <c r="B14" s="31" t="s">
        <v>126</v>
      </c>
      <c r="C14" s="30" t="s">
        <v>127</v>
      </c>
      <c r="D14" s="30">
        <v>100</v>
      </c>
      <c r="E14" s="30">
        <v>120</v>
      </c>
      <c r="F14" s="30" t="s">
        <v>125</v>
      </c>
      <c r="G14" s="30">
        <v>1</v>
      </c>
      <c r="H14" s="30">
        <v>1</v>
      </c>
      <c r="I14" s="30">
        <v>3</v>
      </c>
      <c r="J14" s="30">
        <v>0</v>
      </c>
      <c r="K14" s="30">
        <v>0</v>
      </c>
      <c r="L14" s="30">
        <v>0</v>
      </c>
      <c r="M14" s="30">
        <v>0</v>
      </c>
      <c r="O14" s="144">
        <v>12</v>
      </c>
      <c r="P14" s="16" t="s">
        <v>155</v>
      </c>
      <c r="Q14" s="16" t="s">
        <v>157</v>
      </c>
      <c r="R14" s="21"/>
      <c r="S14" s="21"/>
      <c r="T14" s="21"/>
      <c r="U14" s="21"/>
      <c r="V14" s="26">
        <f>SUMIFS($D$2:$D$27,$B$2:$B$27,$R14)+SUMIFS($D$2:$D$27,$B$2:$B$27,$S14)+SUMIFS($D$2:$D$27,$B$2:$B$27,$T14)+SUMIFS($D$2:$D$27,$B$2:$B$27,$U14)+SUMIFS($D$2:$D$27,$B$2:$B$27,#REF!)</f>
        <v>0</v>
      </c>
      <c r="W14" s="26" t="str">
        <f>IF($R14&lt;&gt;0,SUMIFS($E$2:$E$27,$B$2:$B$27,$R14)+SUMIFS($E$2:$E$27,$B$2:$B$27,$S14)+SUMIFS($E$2:$E$27,$B$2:$B$27,$T14)+SUMIFS($E$2:$E$27,$B$2:$B$27,$U14)+SUMIFS($E$2:$E$27,$B$2:$B$27,#REF!),"")</f>
        <v/>
      </c>
      <c r="X14" s="26" t="str">
        <f>IF($R14&lt;&gt;0,SUMIFS($G$2:$G$27,$B$2:$B$27,$R14)+SUMIFS($G$2:$G$27,$B$2:$B$27,$S14)+SUMIFS($G$2:$G$27,$B$2:$B$27,$T14)+SUMIFS($G$2:$G$27,$B$2:$B$27,$U14)+SUMIFS($G$2:$G$27,$B$2:$B$27,#REF!),"")</f>
        <v/>
      </c>
      <c r="Y14" s="26" t="str">
        <f>IF($R14&lt;&gt;0,SUMIFS($H$2:$H$27,$B$2:$B$27,$R14)+SUMIFS($H$2:$H$27,$B$2:$B$27,$S14)+SUMIFS($H$2:$H$27,$B$2:$B$27,$T14)+SUMIFS($H$2:$H$27,$B$2:$B$27,$U14)+SUMIFS($H$2:$H$27,$B$2:$B$27,#REF!),"")</f>
        <v/>
      </c>
      <c r="Z14" s="26" t="str">
        <f>IF($R14&lt;&gt;0,SUMIFS($I$2:$I$27,$B$2:$B$27,$R14)+SUMIFS($I$2:$I$27,$B$2:$B$27,$S14)+SUMIFS($I$2:$I$27,$B$2:$B$27,$T14)+SUMIFS($I$2:$I$27,$B$2:$B$27,$U14)+SUMIFS($I$2:$I$27,$B$2:$B$27,#REF!),"")</f>
        <v/>
      </c>
      <c r="AA14" s="26" t="str">
        <f>IF($R14&lt;&gt;0,SUMIFS($J$2:$J$27,$B$2:$B$27,$R14)+SUMIFS($J$2:$J$27,$B$2:$B$27,$S14)+SUMIFS($J$2:$J$27,$B$2:$B$27,$T14)+SUMIFS($J$2:$J$27,$B$2:$B$27,$U14)+SUMIFS($J$2:$J$27,$B$2:$B$27,#REF!),"")</f>
        <v/>
      </c>
      <c r="AB14" s="26" t="str">
        <f>IF($R14&lt;&gt;0,SUMIFS($K$2:$K$27,$B$2:$B$27,$R14)+SUMIFS($K$2:$K$27,$B$2:$B$27,$S14)+SUMIFS($K$2:$K$27,$B$2:$B$27,$T14)+SUMIFS($K$2:$K$27,$B$2:$B$27,$U14)+SUMIFS($K$2:$K$27,$B$2:$B$27,#REF!),"")</f>
        <v/>
      </c>
      <c r="AC14" s="26" t="str">
        <f>IF($R14&lt;&gt;0,SUMIFS($L$2:$L$27,$B$2:$B$27,$R14)+SUMIFS($L$2:$L$27,$B$2:$B$27,$S14)+SUMIFS($L$2:$L$27,$B$2:$B$27,$T14)+SUMIFS($L$2:$L$27,$B$2:$B$27,$U14)+SUMIFS($L$2:$L$27,$B$2:$B$27,#REF!),"")</f>
        <v/>
      </c>
      <c r="AD14" s="152" t="str">
        <f>IF($R14&lt;&gt;0,SUMIFS($M$2:$M$27,$B$2:$B$27,$R14)+SUMIFS($M$2:$M$27,$B$2:$B$27,$S14)+SUMIFS($M$2:$M$27,$B$2:$B$27,$T14)+SUMIFS($M$2:$M$27,$B$2:$B$27,$U14)+SUMIFS($M$2:$M$27,$B$2:$B$27,#REF!),"")</f>
        <v/>
      </c>
    </row>
    <row r="15" spans="1:31" ht="21.75" customHeight="1">
      <c r="A15" s="30">
        <v>14</v>
      </c>
      <c r="B15" s="31" t="s">
        <v>54</v>
      </c>
      <c r="C15" s="30" t="s">
        <v>127</v>
      </c>
      <c r="D15" s="30">
        <v>125</v>
      </c>
      <c r="E15" s="30">
        <v>120</v>
      </c>
      <c r="F15" s="30" t="s">
        <v>125</v>
      </c>
      <c r="G15" s="30">
        <v>1</v>
      </c>
      <c r="H15" s="30">
        <v>1</v>
      </c>
      <c r="I15" s="30">
        <v>3</v>
      </c>
      <c r="J15" s="30">
        <v>0</v>
      </c>
      <c r="K15" s="30">
        <v>0</v>
      </c>
      <c r="L15" s="30">
        <v>0</v>
      </c>
      <c r="M15" s="30">
        <v>0</v>
      </c>
      <c r="O15" s="144">
        <v>13</v>
      </c>
      <c r="P15" s="16" t="s">
        <v>149</v>
      </c>
      <c r="Q15" s="16" t="s">
        <v>158</v>
      </c>
      <c r="R15" s="21"/>
      <c r="S15" s="21"/>
      <c r="T15" s="21"/>
      <c r="U15" s="21"/>
      <c r="V15" s="26">
        <f>SUMIFS($D$2:$D$27,$B$2:$B$27,$R15)+SUMIFS($D$2:$D$27,$B$2:$B$27,$S15)+SUMIFS($D$2:$D$27,$B$2:$B$27,$T15)+SUMIFS($D$2:$D$27,$B$2:$B$27,$U15)+SUMIFS($D$2:$D$27,$B$2:$B$27,#REF!)</f>
        <v>0</v>
      </c>
      <c r="W15" s="26" t="str">
        <f>IF($R15&lt;&gt;0,SUMIFS($E$2:$E$27,$B$2:$B$27,$R15)+SUMIFS($E$2:$E$27,$B$2:$B$27,$S15)+SUMIFS($E$2:$E$27,$B$2:$B$27,$T15)+SUMIFS($E$2:$E$27,$B$2:$B$27,$U15)+SUMIFS($E$2:$E$27,$B$2:$B$27,#REF!),"")</f>
        <v/>
      </c>
      <c r="X15" s="26" t="str">
        <f>IF($R15&lt;&gt;0,SUMIFS($G$2:$G$27,$B$2:$B$27,$R15)+SUMIFS($G$2:$G$27,$B$2:$B$27,$S15)+SUMIFS($G$2:$G$27,$B$2:$B$27,$T15)+SUMIFS($G$2:$G$27,$B$2:$B$27,$U15)+SUMIFS($G$2:$G$27,$B$2:$B$27,#REF!),"")</f>
        <v/>
      </c>
      <c r="Y15" s="26" t="str">
        <f>IF($R15&lt;&gt;0,SUMIFS($H$2:$H$27,$B$2:$B$27,$R15)+SUMIFS($H$2:$H$27,$B$2:$B$27,$S15)+SUMIFS($H$2:$H$27,$B$2:$B$27,$T15)+SUMIFS($H$2:$H$27,$B$2:$B$27,$U15)+SUMIFS($H$2:$H$27,$B$2:$B$27,#REF!),"")</f>
        <v/>
      </c>
      <c r="Z15" s="26" t="str">
        <f>IF($R15&lt;&gt;0,SUMIFS($I$2:$I$27,$B$2:$B$27,$R15)+SUMIFS($I$2:$I$27,$B$2:$B$27,$S15)+SUMIFS($I$2:$I$27,$B$2:$B$27,$T15)+SUMIFS($I$2:$I$27,$B$2:$B$27,$U15)+SUMIFS($I$2:$I$27,$B$2:$B$27,#REF!),"")</f>
        <v/>
      </c>
      <c r="AA15" s="26" t="str">
        <f>IF($R15&lt;&gt;0,SUMIFS($J$2:$J$27,$B$2:$B$27,$R15)+SUMIFS($J$2:$J$27,$B$2:$B$27,$S15)+SUMIFS($J$2:$J$27,$B$2:$B$27,$T15)+SUMIFS($J$2:$J$27,$B$2:$B$27,$U15)+SUMIFS($J$2:$J$27,$B$2:$B$27,#REF!),"")</f>
        <v/>
      </c>
      <c r="AB15" s="26" t="str">
        <f>IF($R15&lt;&gt;0,SUMIFS($K$2:$K$27,$B$2:$B$27,$R15)+SUMIFS($K$2:$K$27,$B$2:$B$27,$S15)+SUMIFS($K$2:$K$27,$B$2:$B$27,$T15)+SUMIFS($K$2:$K$27,$B$2:$B$27,$U15)+SUMIFS($K$2:$K$27,$B$2:$B$27,#REF!),"")</f>
        <v/>
      </c>
      <c r="AC15" s="26" t="str">
        <f>IF($R15&lt;&gt;0,SUMIFS($L$2:$L$27,$B$2:$B$27,$R15)+SUMIFS($L$2:$L$27,$B$2:$B$27,$S15)+SUMIFS($L$2:$L$27,$B$2:$B$27,$T15)+SUMIFS($L$2:$L$27,$B$2:$B$27,$U15)+SUMIFS($L$2:$L$27,$B$2:$B$27,#REF!),"")</f>
        <v/>
      </c>
      <c r="AD15" s="152" t="str">
        <f>IF($R15&lt;&gt;0,SUMIFS($M$2:$M$27,$B$2:$B$27,$R15)+SUMIFS($M$2:$M$27,$B$2:$B$27,$S15)+SUMIFS($M$2:$M$27,$B$2:$B$27,$T15)+SUMIFS($M$2:$M$27,$B$2:$B$27,$U15)+SUMIFS($M$2:$M$27,$B$2:$B$27,#REF!),"")</f>
        <v/>
      </c>
    </row>
    <row r="16" spans="1:31" ht="21.75" customHeight="1">
      <c r="A16" s="30">
        <v>15</v>
      </c>
      <c r="B16" s="31" t="s">
        <v>70</v>
      </c>
      <c r="C16" s="30" t="s">
        <v>128</v>
      </c>
      <c r="D16" s="30">
        <v>75</v>
      </c>
      <c r="E16" s="30">
        <v>120</v>
      </c>
      <c r="F16" s="30" t="s">
        <v>125</v>
      </c>
      <c r="G16" s="30">
        <v>0</v>
      </c>
      <c r="H16" s="30">
        <v>1</v>
      </c>
      <c r="I16" s="30">
        <v>4</v>
      </c>
      <c r="J16" s="30">
        <v>0</v>
      </c>
      <c r="K16" s="30">
        <v>1</v>
      </c>
      <c r="L16" s="30">
        <v>0</v>
      </c>
      <c r="M16" s="30">
        <v>1</v>
      </c>
      <c r="O16" s="144">
        <v>14</v>
      </c>
      <c r="P16" s="16" t="s">
        <v>153</v>
      </c>
      <c r="Q16" s="16" t="s">
        <v>158</v>
      </c>
      <c r="R16" s="21"/>
      <c r="S16" s="21"/>
      <c r="T16" s="21"/>
      <c r="U16" s="21"/>
      <c r="V16" s="26">
        <f>SUMIFS($D$2:$D$27,$B$2:$B$27,$R16)+SUMIFS($D$2:$D$27,$B$2:$B$27,$S16)+SUMIFS($D$2:$D$27,$B$2:$B$27,$T16)+SUMIFS($D$2:$D$27,$B$2:$B$27,$U16)+SUMIFS($D$2:$D$27,$B$2:$B$27,#REF!)</f>
        <v>0</v>
      </c>
      <c r="W16" s="26" t="str">
        <f>IF($R16&lt;&gt;0,SUMIFS($E$2:$E$27,$B$2:$B$27,$R16)+SUMIFS($E$2:$E$27,$B$2:$B$27,$S16)+SUMIFS($E$2:$E$27,$B$2:$B$27,$T16)+SUMIFS($E$2:$E$27,$B$2:$B$27,$U16)+SUMIFS($E$2:$E$27,$B$2:$B$27,#REF!),"")</f>
        <v/>
      </c>
      <c r="X16" s="26" t="str">
        <f>IF($R16&lt;&gt;0,SUMIFS($G$2:$G$27,$B$2:$B$27,$R16)+SUMIFS($G$2:$G$27,$B$2:$B$27,$S16)+SUMIFS($G$2:$G$27,$B$2:$B$27,$T16)+SUMIFS($G$2:$G$27,$B$2:$B$27,$U16)+SUMIFS($G$2:$G$27,$B$2:$B$27,#REF!),"")</f>
        <v/>
      </c>
      <c r="Y16" s="26" t="str">
        <f>IF($R16&lt;&gt;0,SUMIFS($H$2:$H$27,$B$2:$B$27,$R16)+SUMIFS($H$2:$H$27,$B$2:$B$27,$S16)+SUMIFS($H$2:$H$27,$B$2:$B$27,$T16)+SUMIFS($H$2:$H$27,$B$2:$B$27,$U16)+SUMIFS($H$2:$H$27,$B$2:$B$27,#REF!),"")</f>
        <v/>
      </c>
      <c r="Z16" s="26" t="str">
        <f>IF($R16&lt;&gt;0,SUMIFS($I$2:$I$27,$B$2:$B$27,$R16)+SUMIFS($I$2:$I$27,$B$2:$B$27,$S16)+SUMIFS($I$2:$I$27,$B$2:$B$27,$T16)+SUMIFS($I$2:$I$27,$B$2:$B$27,$U16)+SUMIFS($I$2:$I$27,$B$2:$B$27,#REF!),"")</f>
        <v/>
      </c>
      <c r="AA16" s="26" t="str">
        <f>IF($R16&lt;&gt;0,SUMIFS($J$2:$J$27,$B$2:$B$27,$R16)+SUMIFS($J$2:$J$27,$B$2:$B$27,$S16)+SUMIFS($J$2:$J$27,$B$2:$B$27,$T16)+SUMIFS($J$2:$J$27,$B$2:$B$27,$U16)+SUMIFS($J$2:$J$27,$B$2:$B$27,#REF!),"")</f>
        <v/>
      </c>
      <c r="AB16" s="26" t="str">
        <f>IF($R16&lt;&gt;0,SUMIFS($K$2:$K$27,$B$2:$B$27,$R16)+SUMIFS($K$2:$K$27,$B$2:$B$27,$S16)+SUMIFS($K$2:$K$27,$B$2:$B$27,$T16)+SUMIFS($K$2:$K$27,$B$2:$B$27,$U16)+SUMIFS($K$2:$K$27,$B$2:$B$27,#REF!),"")</f>
        <v/>
      </c>
      <c r="AC16" s="26" t="str">
        <f>IF($R16&lt;&gt;0,SUMIFS($L$2:$L$27,$B$2:$B$27,$R16)+SUMIFS($L$2:$L$27,$B$2:$B$27,$S16)+SUMIFS($L$2:$L$27,$B$2:$B$27,$T16)+SUMIFS($L$2:$L$27,$B$2:$B$27,$U16)+SUMIFS($L$2:$L$27,$B$2:$B$27,#REF!),"")</f>
        <v/>
      </c>
      <c r="AD16" s="152" t="str">
        <f>IF($R16&lt;&gt;0,SUMIFS($M$2:$M$27,$B$2:$B$27,$R16)+SUMIFS($M$2:$M$27,$B$2:$B$27,$S16)+SUMIFS($M$2:$M$27,$B$2:$B$27,$T16)+SUMIFS($M$2:$M$27,$B$2:$B$27,$U16)+SUMIFS($M$2:$M$27,$B$2:$B$27,#REF!),"")</f>
        <v/>
      </c>
    </row>
    <row r="17" spans="1:31" ht="21.75" customHeight="1">
      <c r="A17" s="32">
        <v>16</v>
      </c>
      <c r="B17" s="33" t="s">
        <v>110</v>
      </c>
      <c r="C17" s="32" t="s">
        <v>129</v>
      </c>
      <c r="D17" s="32">
        <v>100</v>
      </c>
      <c r="E17" s="32">
        <v>50</v>
      </c>
      <c r="F17" s="32" t="s">
        <v>130</v>
      </c>
      <c r="G17" s="32">
        <v>0</v>
      </c>
      <c r="H17" s="32">
        <v>0</v>
      </c>
      <c r="I17" s="32">
        <v>1</v>
      </c>
      <c r="J17" s="32">
        <v>3</v>
      </c>
      <c r="K17" s="32">
        <v>3</v>
      </c>
      <c r="L17" s="32">
        <v>5</v>
      </c>
      <c r="M17" s="32">
        <v>0</v>
      </c>
      <c r="O17" s="144">
        <v>15</v>
      </c>
      <c r="P17" s="16" t="s">
        <v>147</v>
      </c>
      <c r="Q17" s="16" t="s">
        <v>159</v>
      </c>
      <c r="R17" s="21"/>
      <c r="S17" s="21"/>
      <c r="T17" s="21"/>
      <c r="U17" s="21"/>
      <c r="V17" s="26">
        <f>SUMIFS($D$2:$D$27,$B$2:$B$27,$R17)+SUMIFS($D$2:$D$27,$B$2:$B$27,$S17)+SUMIFS($D$2:$D$27,$B$2:$B$27,$T17)+SUMIFS($D$2:$D$27,$B$2:$B$27,$U17)+SUMIFS($D$2:$D$27,$B$2:$B$27,#REF!)</f>
        <v>0</v>
      </c>
      <c r="W17" s="26" t="str">
        <f>IF($R17&lt;&gt;0,SUMIFS($E$2:$E$27,$B$2:$B$27,$R17)+SUMIFS($E$2:$E$27,$B$2:$B$27,$S17)+SUMIFS($E$2:$E$27,$B$2:$B$27,$T17)+SUMIFS($E$2:$E$27,$B$2:$B$27,$U17)+SUMIFS($E$2:$E$27,$B$2:$B$27,#REF!),"")</f>
        <v/>
      </c>
      <c r="X17" s="26" t="str">
        <f>IF($R17&lt;&gt;0,SUMIFS($G$2:$G$27,$B$2:$B$27,$R17)+SUMIFS($G$2:$G$27,$B$2:$B$27,$S17)+SUMIFS($G$2:$G$27,$B$2:$B$27,$T17)+SUMIFS($G$2:$G$27,$B$2:$B$27,$U17)+SUMIFS($G$2:$G$27,$B$2:$B$27,#REF!),"")</f>
        <v/>
      </c>
      <c r="Y17" s="26" t="str">
        <f>IF($R17&lt;&gt;0,SUMIFS($H$2:$H$27,$B$2:$B$27,$R17)+SUMIFS($H$2:$H$27,$B$2:$B$27,$S17)+SUMIFS($H$2:$H$27,$B$2:$B$27,$T17)+SUMIFS($H$2:$H$27,$B$2:$B$27,$U17)+SUMIFS($H$2:$H$27,$B$2:$B$27,#REF!),"")</f>
        <v/>
      </c>
      <c r="Z17" s="26" t="str">
        <f>IF($R17&lt;&gt;0,SUMIFS($I$2:$I$27,$B$2:$B$27,$R17)+SUMIFS($I$2:$I$27,$B$2:$B$27,$S17)+SUMIFS($I$2:$I$27,$B$2:$B$27,$T17)+SUMIFS($I$2:$I$27,$B$2:$B$27,$U17)+SUMIFS($I$2:$I$27,$B$2:$B$27,#REF!),"")</f>
        <v/>
      </c>
      <c r="AA17" s="26" t="str">
        <f>IF($R17&lt;&gt;0,SUMIFS($J$2:$J$27,$B$2:$B$27,$R17)+SUMIFS($J$2:$J$27,$B$2:$B$27,$S17)+SUMIFS($J$2:$J$27,$B$2:$B$27,$T17)+SUMIFS($J$2:$J$27,$B$2:$B$27,$U17)+SUMIFS($J$2:$J$27,$B$2:$B$27,#REF!),"")</f>
        <v/>
      </c>
      <c r="AB17" s="26" t="str">
        <f>IF($R17&lt;&gt;0,SUMIFS($K$2:$K$27,$B$2:$B$27,$R17)+SUMIFS($K$2:$K$27,$B$2:$B$27,$S17)+SUMIFS($K$2:$K$27,$B$2:$B$27,$T17)+SUMIFS($K$2:$K$27,$B$2:$B$27,$U17)+SUMIFS($K$2:$K$27,$B$2:$B$27,#REF!),"")</f>
        <v/>
      </c>
      <c r="AC17" s="26" t="str">
        <f>IF($R17&lt;&gt;0,SUMIFS($L$2:$L$27,$B$2:$B$27,$R17)+SUMIFS($L$2:$L$27,$B$2:$B$27,$S17)+SUMIFS($L$2:$L$27,$B$2:$B$27,$T17)+SUMIFS($L$2:$L$27,$B$2:$B$27,$U17)+SUMIFS($L$2:$L$27,$B$2:$B$27,#REF!),"")</f>
        <v/>
      </c>
      <c r="AD17" s="152" t="str">
        <f>IF($R17&lt;&gt;0,SUMIFS($M$2:$M$27,$B$2:$B$27,$R17)+SUMIFS($M$2:$M$27,$B$2:$B$27,$S17)+SUMIFS($M$2:$M$27,$B$2:$B$27,$T17)+SUMIFS($M$2:$M$27,$B$2:$B$27,$U17)+SUMIFS($M$2:$M$27,$B$2:$B$27,#REF!),"")</f>
        <v/>
      </c>
    </row>
    <row r="18" spans="1:31" ht="21.75" customHeight="1" thickBot="1">
      <c r="A18" s="32">
        <v>17</v>
      </c>
      <c r="B18" s="33" t="s">
        <v>131</v>
      </c>
      <c r="C18" s="32" t="s">
        <v>132</v>
      </c>
      <c r="D18" s="32">
        <v>75</v>
      </c>
      <c r="E18" s="32">
        <v>50</v>
      </c>
      <c r="F18" s="32" t="s">
        <v>130</v>
      </c>
      <c r="G18" s="32">
        <v>1</v>
      </c>
      <c r="H18" s="32">
        <v>0</v>
      </c>
      <c r="I18" s="32">
        <v>0</v>
      </c>
      <c r="J18" s="32">
        <v>0</v>
      </c>
      <c r="K18" s="32">
        <v>3</v>
      </c>
      <c r="L18" s="32">
        <v>0</v>
      </c>
      <c r="M18" s="32">
        <v>0</v>
      </c>
      <c r="O18" s="145">
        <v>16</v>
      </c>
      <c r="P18" s="146" t="s">
        <v>152</v>
      </c>
      <c r="Q18" s="146" t="s">
        <v>160</v>
      </c>
      <c r="R18" s="156"/>
      <c r="S18" s="156"/>
      <c r="T18" s="156"/>
      <c r="U18" s="156"/>
      <c r="V18" s="146">
        <f>SUMIFS($D$2:$D$27,$B$2:$B$27,$R18)+SUMIFS($D$2:$D$27,$B$2:$B$27,$S18)+SUMIFS($D$2:$D$27,$B$2:$B$27,$T18)+SUMIFS($D$2:$D$27,$B$2:$B$27,$U18)+SUMIFS($D$2:$D$27,$B$2:$B$27,#REF!)</f>
        <v>0</v>
      </c>
      <c r="W18" s="146" t="str">
        <f>IF($R18&lt;&gt;0,SUMIFS($E$2:$E$27,$B$2:$B$27,$R18)+SUMIFS($E$2:$E$27,$B$2:$B$27,$S18)+SUMIFS($E$2:$E$27,$B$2:$B$27,$T18)+SUMIFS($E$2:$E$27,$B$2:$B$27,$U18)+SUMIFS($E$2:$E$27,$B$2:$B$27,#REF!),"")</f>
        <v/>
      </c>
      <c r="X18" s="146" t="str">
        <f>IF($R18&lt;&gt;0,SUMIFS($G$2:$G$27,$B$2:$B$27,$R18)+SUMIFS($G$2:$G$27,$B$2:$B$27,$S18)+SUMIFS($G$2:$G$27,$B$2:$B$27,$T18)+SUMIFS($G$2:$G$27,$B$2:$B$27,$U18)+SUMIFS($G$2:$G$27,$B$2:$B$27,#REF!),"")</f>
        <v/>
      </c>
      <c r="Y18" s="146" t="str">
        <f>IF($R18&lt;&gt;0,SUMIFS($H$2:$H$27,$B$2:$B$27,$R18)+SUMIFS($H$2:$H$27,$B$2:$B$27,$S18)+SUMIFS($H$2:$H$27,$B$2:$B$27,$T18)+SUMIFS($H$2:$H$27,$B$2:$B$27,$U18)+SUMIFS($H$2:$H$27,$B$2:$B$27,#REF!),"")</f>
        <v/>
      </c>
      <c r="Z18" s="146" t="str">
        <f>IF($R18&lt;&gt;0,SUMIFS($I$2:$I$27,$B$2:$B$27,$R18)+SUMIFS($I$2:$I$27,$B$2:$B$27,$S18)+SUMIFS($I$2:$I$27,$B$2:$B$27,$T18)+SUMIFS($I$2:$I$27,$B$2:$B$27,$U18)+SUMIFS($I$2:$I$27,$B$2:$B$27,#REF!),"")</f>
        <v/>
      </c>
      <c r="AA18" s="146" t="str">
        <f>IF($R18&lt;&gt;0,SUMIFS($J$2:$J$27,$B$2:$B$27,$R18)+SUMIFS($J$2:$J$27,$B$2:$B$27,$S18)+SUMIFS($J$2:$J$27,$B$2:$B$27,$T18)+SUMIFS($J$2:$J$27,$B$2:$B$27,$U18)+SUMIFS($J$2:$J$27,$B$2:$B$27,#REF!),"")</f>
        <v/>
      </c>
      <c r="AB18" s="146" t="str">
        <f>IF($R18&lt;&gt;0,SUMIFS($K$2:$K$27,$B$2:$B$27,$R18)+SUMIFS($K$2:$K$27,$B$2:$B$27,$S18)+SUMIFS($K$2:$K$27,$B$2:$B$27,$T18)+SUMIFS($K$2:$K$27,$B$2:$B$27,$U18)+SUMIFS($K$2:$K$27,$B$2:$B$27,#REF!),"")</f>
        <v/>
      </c>
      <c r="AC18" s="146" t="str">
        <f>IF($R18&lt;&gt;0,SUMIFS($L$2:$L$27,$B$2:$B$27,$R18)+SUMIFS($L$2:$L$27,$B$2:$B$27,$S18)+SUMIFS($L$2:$L$27,$B$2:$B$27,$T18)+SUMIFS($L$2:$L$27,$B$2:$B$27,$U18)+SUMIFS($L$2:$L$27,$B$2:$B$27,#REF!),"")</f>
        <v/>
      </c>
      <c r="AD18" s="153" t="str">
        <f>IF($R18&lt;&gt;0,SUMIFS($M$2:$M$27,$B$2:$B$27,$R18)+SUMIFS($M$2:$M$27,$B$2:$B$27,$S18)+SUMIFS($M$2:$M$27,$B$2:$B$27,$T18)+SUMIFS($M$2:$M$27,$B$2:$B$27,$U18)+SUMIFS($M$2:$M$27,$B$2:$B$27,#REF!),"")</f>
        <v/>
      </c>
    </row>
    <row r="19" spans="1:31" ht="21.75" customHeight="1">
      <c r="A19" s="32">
        <v>18</v>
      </c>
      <c r="B19" s="33" t="s">
        <v>133</v>
      </c>
      <c r="C19" s="32" t="s">
        <v>134</v>
      </c>
      <c r="D19" s="32">
        <v>50</v>
      </c>
      <c r="E19" s="32">
        <v>50</v>
      </c>
      <c r="F19" s="32" t="s">
        <v>130</v>
      </c>
      <c r="G19" s="32">
        <v>1</v>
      </c>
      <c r="H19" s="32">
        <v>0</v>
      </c>
      <c r="I19" s="32">
        <v>0</v>
      </c>
      <c r="J19" s="32">
        <v>0</v>
      </c>
      <c r="K19" s="32">
        <v>0</v>
      </c>
      <c r="L19" s="32">
        <v>2</v>
      </c>
      <c r="M19" s="32">
        <v>0</v>
      </c>
      <c r="O19" s="140">
        <v>17</v>
      </c>
      <c r="P19" s="141"/>
      <c r="Q19" s="154"/>
      <c r="R19" s="157"/>
      <c r="S19" s="157"/>
      <c r="T19" s="157"/>
      <c r="U19" s="157"/>
      <c r="V19" s="139">
        <f>SUMIFS($D$2:$D$27,$B$2:$B$27,$R19)+SUMIFS($D$2:$D$27,$B$2:$B$27,$S19)+SUMIFS($D$2:$D$27,$B$2:$B$27,$T19)+SUMIFS($D$2:$D$27,$B$2:$B$27,$U19)+SUMIFS($D$2:$D$27,$B$2:$B$27,#REF!)</f>
        <v>0</v>
      </c>
      <c r="W19" s="139" t="str">
        <f>IF($R19&lt;&gt;0,SUMIFS($E$2:$E$27,$B$2:$B$27,$R19)+SUMIFS($E$2:$E$27,$B$2:$B$27,$S19)+SUMIFS($E$2:$E$27,$B$2:$B$27,$T19)+SUMIFS($E$2:$E$27,$B$2:$B$27,$U19)+SUMIFS($E$2:$E$27,$B$2:$B$27,#REF!),"")</f>
        <v/>
      </c>
      <c r="X19" s="139" t="str">
        <f>IF($R19&lt;&gt;0,SUMIFS($G$2:$G$27,$B$2:$B$27,$R19)+SUMIFS($G$2:$G$27,$B$2:$B$27,$S19)+SUMIFS($G$2:$G$27,$B$2:$B$27,$T19)+SUMIFS($G$2:$G$27,$B$2:$B$27,$U19)+SUMIFS($G$2:$G$27,$B$2:$B$27,#REF!),"")</f>
        <v/>
      </c>
      <c r="Y19" s="139" t="str">
        <f>IF($R19&lt;&gt;0,SUMIFS($H$2:$H$27,$B$2:$B$27,$R19)+SUMIFS($H$2:$H$27,$B$2:$B$27,$S19)+SUMIFS($H$2:$H$27,$B$2:$B$27,$T19)+SUMIFS($H$2:$H$27,$B$2:$B$27,$U19)+SUMIFS($H$2:$H$27,$B$2:$B$27,#REF!),"")</f>
        <v/>
      </c>
      <c r="Z19" s="139" t="str">
        <f>IF($R19&lt;&gt;0,SUMIFS($I$2:$I$27,$B$2:$B$27,$R19)+SUMIFS($I$2:$I$27,$B$2:$B$27,$S19)+SUMIFS($I$2:$I$27,$B$2:$B$27,$T19)+SUMIFS($I$2:$I$27,$B$2:$B$27,$U19)+SUMIFS($I$2:$I$27,$B$2:$B$27,#REF!),"")</f>
        <v/>
      </c>
      <c r="AA19" s="139" t="str">
        <f>IF($R19&lt;&gt;0,SUMIFS($J$2:$J$27,$B$2:$B$27,$R19)+SUMIFS($J$2:$J$27,$B$2:$B$27,$S19)+SUMIFS($J$2:$J$27,$B$2:$B$27,$T19)+SUMIFS($J$2:$J$27,$B$2:$B$27,$U19)+SUMIFS($J$2:$J$27,$B$2:$B$27,#REF!),"")</f>
        <v/>
      </c>
      <c r="AB19" s="139" t="str">
        <f>IF($R19&lt;&gt;0,SUMIFS($K$2:$K$27,$B$2:$B$27,$R19)+SUMIFS($K$2:$K$27,$B$2:$B$27,$S19)+SUMIFS($K$2:$K$27,$B$2:$B$27,$T19)+SUMIFS($K$2:$K$27,$B$2:$B$27,$U19)+SUMIFS($K$2:$K$27,$B$2:$B$27,#REF!),"")</f>
        <v/>
      </c>
      <c r="AC19" s="139" t="str">
        <f>IF($R19&lt;&gt;0,SUMIFS($L$2:$L$27,$B$2:$B$27,$R19)+SUMIFS($L$2:$L$27,$B$2:$B$27,$S19)+SUMIFS($L$2:$L$27,$B$2:$B$27,$T19)+SUMIFS($L$2:$L$27,$B$2:$B$27,$U19)+SUMIFS($L$2:$L$27,$B$2:$B$27,#REF!),"")</f>
        <v/>
      </c>
      <c r="AD19" s="139" t="str">
        <f>IF($R19&lt;&gt;0,SUMIFS($M$2:$M$27,$B$2:$B$27,$R19)+SUMIFS($M$2:$M$27,$B$2:$B$27,$S19)+SUMIFS($M$2:$M$27,$B$2:$B$27,$T19)+SUMIFS($M$2:$M$27,$B$2:$B$27,$U19)+SUMIFS($M$2:$M$27,$B$2:$B$27,#REF!),"")</f>
        <v/>
      </c>
    </row>
    <row r="20" spans="1:31" ht="21.75" customHeight="1">
      <c r="A20" s="32">
        <v>19</v>
      </c>
      <c r="B20" s="33" t="s">
        <v>72</v>
      </c>
      <c r="C20" s="32" t="s">
        <v>135</v>
      </c>
      <c r="D20" s="32">
        <v>50</v>
      </c>
      <c r="E20" s="32">
        <v>100</v>
      </c>
      <c r="F20" s="32" t="s">
        <v>130</v>
      </c>
      <c r="G20" s="32">
        <v>2</v>
      </c>
      <c r="H20" s="32">
        <v>0</v>
      </c>
      <c r="I20" s="32">
        <v>0</v>
      </c>
      <c r="J20" s="32">
        <v>0</v>
      </c>
      <c r="K20" s="32">
        <v>0</v>
      </c>
      <c r="L20" s="32">
        <v>2</v>
      </c>
      <c r="M20" s="32">
        <v>0</v>
      </c>
      <c r="O20" s="92">
        <v>18</v>
      </c>
      <c r="P20" s="16"/>
      <c r="Q20" s="19"/>
      <c r="R20" s="21"/>
      <c r="S20" s="21"/>
      <c r="T20" s="21"/>
      <c r="U20" s="21"/>
      <c r="V20" s="26">
        <f>SUMIFS($D$2:$D$27,$B$2:$B$27,$R20)+SUMIFS($D$2:$D$27,$B$2:$B$27,$S20)+SUMIFS($D$2:$D$27,$B$2:$B$27,$T20)+SUMIFS($D$2:$D$27,$B$2:$B$27,$U20)+SUMIFS($D$2:$D$27,$B$2:$B$27,#REF!)</f>
        <v>0</v>
      </c>
      <c r="W20" s="26" t="str">
        <f>IF($R20&lt;&gt;0,SUMIFS($E$2:$E$27,$B$2:$B$27,$R20)+SUMIFS($E$2:$E$27,$B$2:$B$27,$S20)+SUMIFS($E$2:$E$27,$B$2:$B$27,$T20)+SUMIFS($E$2:$E$27,$B$2:$B$27,$U20)+SUMIFS($E$2:$E$27,$B$2:$B$27,#REF!),"")</f>
        <v/>
      </c>
      <c r="X20" s="26" t="str">
        <f>IF($R20&lt;&gt;0,SUMIFS($G$2:$G$27,$B$2:$B$27,$R20)+SUMIFS($G$2:$G$27,$B$2:$B$27,$S20)+SUMIFS($G$2:$G$27,$B$2:$B$27,$T20)+SUMIFS($G$2:$G$27,$B$2:$B$27,$U20)+SUMIFS($G$2:$G$27,$B$2:$B$27,#REF!),"")</f>
        <v/>
      </c>
      <c r="Y20" s="26" t="str">
        <f>IF($R20&lt;&gt;0,SUMIFS($H$2:$H$27,$B$2:$B$27,$R20)+SUMIFS($H$2:$H$27,$B$2:$B$27,$S20)+SUMIFS($H$2:$H$27,$B$2:$B$27,$T20)+SUMIFS($H$2:$H$27,$B$2:$B$27,$U20)+SUMIFS($H$2:$H$27,$B$2:$B$27,#REF!),"")</f>
        <v/>
      </c>
      <c r="Z20" s="26" t="str">
        <f>IF($R20&lt;&gt;0,SUMIFS($I$2:$I$27,$B$2:$B$27,$R20)+SUMIFS($I$2:$I$27,$B$2:$B$27,$S20)+SUMIFS($I$2:$I$27,$B$2:$B$27,$T20)+SUMIFS($I$2:$I$27,$B$2:$B$27,$U20)+SUMIFS($I$2:$I$27,$B$2:$B$27,#REF!),"")</f>
        <v/>
      </c>
      <c r="AA20" s="26" t="str">
        <f>IF($R20&lt;&gt;0,SUMIFS($J$2:$J$27,$B$2:$B$27,$R20)+SUMIFS($J$2:$J$27,$B$2:$B$27,$S20)+SUMIFS($J$2:$J$27,$B$2:$B$27,$T20)+SUMIFS($J$2:$J$27,$B$2:$B$27,$U20)+SUMIFS($J$2:$J$27,$B$2:$B$27,#REF!),"")</f>
        <v/>
      </c>
      <c r="AB20" s="26" t="str">
        <f>IF($R20&lt;&gt;0,SUMIFS($K$2:$K$27,$B$2:$B$27,$R20)+SUMIFS($K$2:$K$27,$B$2:$B$27,$S20)+SUMIFS($K$2:$K$27,$B$2:$B$27,$T20)+SUMIFS($K$2:$K$27,$B$2:$B$27,$U20)+SUMIFS($K$2:$K$27,$B$2:$B$27,#REF!),"")</f>
        <v/>
      </c>
      <c r="AC20" s="26" t="str">
        <f>IF($R20&lt;&gt;0,SUMIFS($L$2:$L$27,$B$2:$B$27,$R20)+SUMIFS($L$2:$L$27,$B$2:$B$27,$S20)+SUMIFS($L$2:$L$27,$B$2:$B$27,$T20)+SUMIFS($L$2:$L$27,$B$2:$B$27,$U20)+SUMIFS($L$2:$L$27,$B$2:$B$27,#REF!),"")</f>
        <v/>
      </c>
      <c r="AD20" s="26" t="str">
        <f>IF($R20&lt;&gt;0,SUMIFS($M$2:$M$27,$B$2:$B$27,$R20)+SUMIFS($M$2:$M$27,$B$2:$B$27,$S20)+SUMIFS($M$2:$M$27,$B$2:$B$27,$T20)+SUMIFS($M$2:$M$27,$B$2:$B$27,$U20)+SUMIFS($M$2:$M$27,$B$2:$B$27,#REF!),"")</f>
        <v/>
      </c>
    </row>
    <row r="21" spans="1:31" ht="21.75" customHeight="1">
      <c r="A21" s="32">
        <v>20</v>
      </c>
      <c r="B21" s="33" t="s">
        <v>67</v>
      </c>
      <c r="C21" s="32" t="s">
        <v>135</v>
      </c>
      <c r="D21" s="32">
        <v>100</v>
      </c>
      <c r="E21" s="32">
        <v>120</v>
      </c>
      <c r="F21" s="32" t="s">
        <v>130</v>
      </c>
      <c r="G21" s="32">
        <v>3</v>
      </c>
      <c r="H21" s="32">
        <v>0</v>
      </c>
      <c r="I21" s="32">
        <v>0</v>
      </c>
      <c r="J21" s="32">
        <v>0</v>
      </c>
      <c r="K21" s="32">
        <v>3</v>
      </c>
      <c r="L21" s="32">
        <v>4</v>
      </c>
      <c r="M21" s="32">
        <v>0</v>
      </c>
      <c r="O21" s="92">
        <v>19</v>
      </c>
      <c r="P21" s="16"/>
      <c r="Q21" s="92"/>
      <c r="R21" s="21"/>
      <c r="S21" s="21"/>
      <c r="T21" s="21"/>
      <c r="U21" s="21"/>
      <c r="V21" s="26">
        <f>SUMIFS($D$2:$D$27,$B$2:$B$27,$R21)+SUMIFS($D$2:$D$27,$B$2:$B$27,$S21)+SUMIFS($D$2:$D$27,$B$2:$B$27,$T21)+SUMIFS($D$2:$D$27,$B$2:$B$27,$U21)+SUMIFS($D$2:$D$27,$B$2:$B$27,#REF!)</f>
        <v>0</v>
      </c>
      <c r="W21" s="26" t="str">
        <f>IF($R21&lt;&gt;0,SUMIFS($E$2:$E$27,$B$2:$B$27,$R21)+SUMIFS($E$2:$E$27,$B$2:$B$27,$S21)+SUMIFS($E$2:$E$27,$B$2:$B$27,$T21)+SUMIFS($E$2:$E$27,$B$2:$B$27,$U21)+SUMIFS($E$2:$E$27,$B$2:$B$27,#REF!),"")</f>
        <v/>
      </c>
      <c r="X21" s="26" t="str">
        <f>IF($R21&lt;&gt;0,SUMIFS($G$2:$G$27,$B$2:$B$27,$R21)+SUMIFS($G$2:$G$27,$B$2:$B$27,$S21)+SUMIFS($G$2:$G$27,$B$2:$B$27,$T21)+SUMIFS($G$2:$G$27,$B$2:$B$27,$U21)+SUMIFS($G$2:$G$27,$B$2:$B$27,#REF!),"")</f>
        <v/>
      </c>
      <c r="Y21" s="26" t="str">
        <f>IF($R21&lt;&gt;0,SUMIFS($H$2:$H$27,$B$2:$B$27,$R21)+SUMIFS($H$2:$H$27,$B$2:$B$27,$S21)+SUMIFS($H$2:$H$27,$B$2:$B$27,$T21)+SUMIFS($H$2:$H$27,$B$2:$B$27,$U21)+SUMIFS($H$2:$H$27,$B$2:$B$27,#REF!),"")</f>
        <v/>
      </c>
      <c r="Z21" s="26" t="str">
        <f>IF($R21&lt;&gt;0,SUMIFS($I$2:$I$27,$B$2:$B$27,$R21)+SUMIFS($I$2:$I$27,$B$2:$B$27,$S21)+SUMIFS($I$2:$I$27,$B$2:$B$27,$T21)+SUMIFS($I$2:$I$27,$B$2:$B$27,$U21)+SUMIFS($I$2:$I$27,$B$2:$B$27,#REF!),"")</f>
        <v/>
      </c>
      <c r="AA21" s="26" t="str">
        <f>IF($R21&lt;&gt;0,SUMIFS($J$2:$J$27,$B$2:$B$27,$R21)+SUMIFS($J$2:$J$27,$B$2:$B$27,$S21)+SUMIFS($J$2:$J$27,$B$2:$B$27,$T21)+SUMIFS($J$2:$J$27,$B$2:$B$27,$U21)+SUMIFS($J$2:$J$27,$B$2:$B$27,#REF!),"")</f>
        <v/>
      </c>
      <c r="AB21" s="26" t="str">
        <f>IF($R21&lt;&gt;0,SUMIFS($K$2:$K$27,$B$2:$B$27,$R21)+SUMIFS($K$2:$K$27,$B$2:$B$27,$S21)+SUMIFS($K$2:$K$27,$B$2:$B$27,$T21)+SUMIFS($K$2:$K$27,$B$2:$B$27,$U21)+SUMIFS($K$2:$K$27,$B$2:$B$27,#REF!),"")</f>
        <v/>
      </c>
      <c r="AC21" s="26" t="str">
        <f>IF($R21&lt;&gt;0,SUMIFS($L$2:$L$27,$B$2:$B$27,$R21)+SUMIFS($L$2:$L$27,$B$2:$B$27,$S21)+SUMIFS($L$2:$L$27,$B$2:$B$27,$T21)+SUMIFS($L$2:$L$27,$B$2:$B$27,$U21)+SUMIFS($L$2:$L$27,$B$2:$B$27,#REF!),"")</f>
        <v/>
      </c>
      <c r="AD21" s="26" t="str">
        <f>IF($R21&lt;&gt;0,SUMIFS($M$2:$M$27,$B$2:$B$27,$R21)+SUMIFS($M$2:$M$27,$B$2:$B$27,$S21)+SUMIFS($M$2:$M$27,$B$2:$B$27,$T21)+SUMIFS($M$2:$M$27,$B$2:$B$27,$U21)+SUMIFS($M$2:$M$27,$B$2:$B$27,#REF!),"")</f>
        <v/>
      </c>
    </row>
    <row r="22" spans="1:31" ht="21.75" customHeight="1">
      <c r="A22" s="32">
        <v>21</v>
      </c>
      <c r="B22" s="33" t="s">
        <v>55</v>
      </c>
      <c r="C22" s="32" t="s">
        <v>136</v>
      </c>
      <c r="D22" s="32">
        <v>75</v>
      </c>
      <c r="E22" s="32">
        <v>120</v>
      </c>
      <c r="F22" s="32" t="s">
        <v>130</v>
      </c>
      <c r="G22" s="32">
        <v>3</v>
      </c>
      <c r="H22" s="32">
        <v>0</v>
      </c>
      <c r="I22" s="32">
        <v>0</v>
      </c>
      <c r="J22" s="32">
        <v>0</v>
      </c>
      <c r="K22" s="32">
        <v>2</v>
      </c>
      <c r="L22" s="32">
        <v>3</v>
      </c>
      <c r="M22" s="32">
        <v>0</v>
      </c>
      <c r="O22" s="92">
        <v>20</v>
      </c>
      <c r="P22" s="16"/>
      <c r="Q22" s="92"/>
      <c r="R22" s="21"/>
      <c r="S22" s="21"/>
      <c r="T22" s="21"/>
      <c r="U22" s="21"/>
      <c r="V22" s="26">
        <f>SUMIFS($D$2:$D$27,$B$2:$B$27,$R22)+SUMIFS($D$2:$D$27,$B$2:$B$27,$S22)+SUMIFS($D$2:$D$27,$B$2:$B$27,$T22)+SUMIFS($D$2:$D$27,$B$2:$B$27,$U22)+SUMIFS($D$2:$D$27,$B$2:$B$27,#REF!)</f>
        <v>0</v>
      </c>
      <c r="W22" s="26" t="str">
        <f>IF($R22&lt;&gt;0,SUMIFS($E$2:$E$27,$B$2:$B$27,$R22)+SUMIFS($E$2:$E$27,$B$2:$B$27,$S22)+SUMIFS($E$2:$E$27,$B$2:$B$27,$T22)+SUMIFS($E$2:$E$27,$B$2:$B$27,$U22)+SUMIFS($E$2:$E$27,$B$2:$B$27,#REF!),"")</f>
        <v/>
      </c>
      <c r="X22" s="26" t="str">
        <f>IF($R22&lt;&gt;0,SUMIFS($G$2:$G$27,$B$2:$B$27,$R22)+SUMIFS($G$2:$G$27,$B$2:$B$27,$S22)+SUMIFS($G$2:$G$27,$B$2:$B$27,$T22)+SUMIFS($G$2:$G$27,$B$2:$B$27,$U22)+SUMIFS($G$2:$G$27,$B$2:$B$27,#REF!),"")</f>
        <v/>
      </c>
      <c r="Y22" s="26" t="str">
        <f>IF($R22&lt;&gt;0,SUMIFS($H$2:$H$27,$B$2:$B$27,$R22)+SUMIFS($H$2:$H$27,$B$2:$B$27,$S22)+SUMIFS($H$2:$H$27,$B$2:$B$27,$T22)+SUMIFS($H$2:$H$27,$B$2:$B$27,$U22)+SUMIFS($H$2:$H$27,$B$2:$B$27,#REF!),"")</f>
        <v/>
      </c>
      <c r="Z22" s="26" t="str">
        <f>IF($R22&lt;&gt;0,SUMIFS($I$2:$I$27,$B$2:$B$27,$R22)+SUMIFS($I$2:$I$27,$B$2:$B$27,$S22)+SUMIFS($I$2:$I$27,$B$2:$B$27,$T22)+SUMIFS($I$2:$I$27,$B$2:$B$27,$U22)+SUMIFS($I$2:$I$27,$B$2:$B$27,#REF!),"")</f>
        <v/>
      </c>
      <c r="AA22" s="26" t="str">
        <f>IF($R22&lt;&gt;0,SUMIFS($J$2:$J$27,$B$2:$B$27,$R22)+SUMIFS($J$2:$J$27,$B$2:$B$27,$S22)+SUMIFS($J$2:$J$27,$B$2:$B$27,$T22)+SUMIFS($J$2:$J$27,$B$2:$B$27,$U22)+SUMIFS($J$2:$J$27,$B$2:$B$27,#REF!),"")</f>
        <v/>
      </c>
      <c r="AB22" s="26" t="str">
        <f>IF($R22&lt;&gt;0,SUMIFS($K$2:$K$27,$B$2:$B$27,$R22)+SUMIFS($K$2:$K$27,$B$2:$B$27,$S22)+SUMIFS($K$2:$K$27,$B$2:$B$27,$T22)+SUMIFS($K$2:$K$27,$B$2:$B$27,$U22)+SUMIFS($K$2:$K$27,$B$2:$B$27,#REF!),"")</f>
        <v/>
      </c>
      <c r="AC22" s="26" t="str">
        <f>IF($R22&lt;&gt;0,SUMIFS($L$2:$L$27,$B$2:$B$27,$R22)+SUMIFS($L$2:$L$27,$B$2:$B$27,$S22)+SUMIFS($L$2:$L$27,$B$2:$B$27,$T22)+SUMIFS($L$2:$L$27,$B$2:$B$27,$U22)+SUMIFS($L$2:$L$27,$B$2:$B$27,#REF!),"")</f>
        <v/>
      </c>
      <c r="AD22" s="26" t="str">
        <f>IF($R22&lt;&gt;0,SUMIFS($M$2:$M$27,$B$2:$B$27,$R22)+SUMIFS($M$2:$M$27,$B$2:$B$27,$S22)+SUMIFS($M$2:$M$27,$B$2:$B$27,$T22)+SUMIFS($M$2:$M$27,$B$2:$B$27,$U22)+SUMIFS($M$2:$M$27,$B$2:$B$27,#REF!),"")</f>
        <v/>
      </c>
    </row>
    <row r="23" spans="1:31" ht="21.75" customHeight="1">
      <c r="A23" s="34">
        <v>22</v>
      </c>
      <c r="B23" s="35" t="s">
        <v>64</v>
      </c>
      <c r="C23" s="34" t="s">
        <v>124</v>
      </c>
      <c r="D23" s="34">
        <v>100</v>
      </c>
      <c r="E23" s="34">
        <v>250</v>
      </c>
      <c r="F23" s="34" t="s">
        <v>137</v>
      </c>
      <c r="G23" s="34">
        <v>1</v>
      </c>
      <c r="H23" s="34">
        <v>1</v>
      </c>
      <c r="I23" s="34">
        <v>1</v>
      </c>
      <c r="J23" s="34">
        <v>2</v>
      </c>
      <c r="K23" s="34">
        <v>0</v>
      </c>
      <c r="L23" s="34">
        <v>0</v>
      </c>
      <c r="M23" s="34">
        <v>2</v>
      </c>
      <c r="O23" s="92">
        <v>21</v>
      </c>
      <c r="P23" s="16"/>
      <c r="Q23" s="92"/>
      <c r="R23" s="21"/>
      <c r="S23" s="21"/>
      <c r="T23" s="21"/>
      <c r="U23" s="21"/>
      <c r="V23" s="26">
        <f>SUMIFS($D$2:$D$27,$B$2:$B$27,$R23)+SUMIFS($D$2:$D$27,$B$2:$B$27,$S23)+SUMIFS($D$2:$D$27,$B$2:$B$27,$T23)+SUMIFS($D$2:$D$27,$B$2:$B$27,$U23)+SUMIFS($D$2:$D$27,$B$2:$B$27,#REF!)</f>
        <v>0</v>
      </c>
      <c r="W23" s="26" t="str">
        <f>IF($R23&lt;&gt;0,SUMIFS($E$2:$E$27,$B$2:$B$27,$R23)+SUMIFS($E$2:$E$27,$B$2:$B$27,$S23)+SUMIFS($E$2:$E$27,$B$2:$B$27,$T23)+SUMIFS($E$2:$E$27,$B$2:$B$27,$U23)+SUMIFS($E$2:$E$27,$B$2:$B$27,#REF!),"")</f>
        <v/>
      </c>
      <c r="X23" s="26" t="str">
        <f>IF($R23&lt;&gt;0,SUMIFS($G$2:$G$27,$B$2:$B$27,$R23)+SUMIFS($G$2:$G$27,$B$2:$B$27,$S23)+SUMIFS($G$2:$G$27,$B$2:$B$27,$T23)+SUMIFS($G$2:$G$27,$B$2:$B$27,$U23)+SUMIFS($G$2:$G$27,$B$2:$B$27,#REF!),"")</f>
        <v/>
      </c>
      <c r="Y23" s="26" t="str">
        <f>IF($R23&lt;&gt;0,SUMIFS($H$2:$H$27,$B$2:$B$27,$R23)+SUMIFS($H$2:$H$27,$B$2:$B$27,$S23)+SUMIFS($H$2:$H$27,$B$2:$B$27,$T23)+SUMIFS($H$2:$H$27,$B$2:$B$27,$U23)+SUMIFS($H$2:$H$27,$B$2:$B$27,#REF!),"")</f>
        <v/>
      </c>
      <c r="Z23" s="26" t="str">
        <f>IF($R23&lt;&gt;0,SUMIFS($I$2:$I$27,$B$2:$B$27,$R23)+SUMIFS($I$2:$I$27,$B$2:$B$27,$S23)+SUMIFS($I$2:$I$27,$B$2:$B$27,$T23)+SUMIFS($I$2:$I$27,$B$2:$B$27,$U23)+SUMIFS($I$2:$I$27,$B$2:$B$27,#REF!),"")</f>
        <v/>
      </c>
      <c r="AA23" s="26" t="str">
        <f>IF($R23&lt;&gt;0,SUMIFS($J$2:$J$27,$B$2:$B$27,$R23)+SUMIFS($J$2:$J$27,$B$2:$B$27,$S23)+SUMIFS($J$2:$J$27,$B$2:$B$27,$T23)+SUMIFS($J$2:$J$27,$B$2:$B$27,$U23)+SUMIFS($J$2:$J$27,$B$2:$B$27,#REF!),"")</f>
        <v/>
      </c>
      <c r="AB23" s="26" t="str">
        <f>IF($R23&lt;&gt;0,SUMIFS($K$2:$K$27,$B$2:$B$27,$R23)+SUMIFS($K$2:$K$27,$B$2:$B$27,$S23)+SUMIFS($K$2:$K$27,$B$2:$B$27,$T23)+SUMIFS($K$2:$K$27,$B$2:$B$27,$U23)+SUMIFS($K$2:$K$27,$B$2:$B$27,#REF!),"")</f>
        <v/>
      </c>
      <c r="AC23" s="26" t="str">
        <f>IF($R23&lt;&gt;0,SUMIFS($L$2:$L$27,$B$2:$B$27,$R23)+SUMIFS($L$2:$L$27,$B$2:$B$27,$S23)+SUMIFS($L$2:$L$27,$B$2:$B$27,$T23)+SUMIFS($L$2:$L$27,$B$2:$B$27,$U23)+SUMIFS($L$2:$L$27,$B$2:$B$27,#REF!),"")</f>
        <v/>
      </c>
      <c r="AD23" s="26" t="str">
        <f>IF($R23&lt;&gt;0,SUMIFS($M$2:$M$27,$B$2:$B$27,$R23)+SUMIFS($M$2:$M$27,$B$2:$B$27,$S23)+SUMIFS($M$2:$M$27,$B$2:$B$27,$T23)+SUMIFS($M$2:$M$27,$B$2:$B$27,$U23)+SUMIFS($M$2:$M$27,$B$2:$B$27,#REF!),"")</f>
        <v/>
      </c>
    </row>
    <row r="24" spans="1:31" ht="21.75" customHeight="1">
      <c r="A24" s="34">
        <v>23</v>
      </c>
      <c r="B24" s="35" t="s">
        <v>58</v>
      </c>
      <c r="C24" s="34" t="s">
        <v>138</v>
      </c>
      <c r="D24" s="34">
        <v>75</v>
      </c>
      <c r="E24" s="34">
        <v>300</v>
      </c>
      <c r="F24" s="34" t="s">
        <v>137</v>
      </c>
      <c r="G24" s="34">
        <v>6</v>
      </c>
      <c r="H24" s="34">
        <v>0</v>
      </c>
      <c r="I24" s="34">
        <v>0</v>
      </c>
      <c r="J24" s="34">
        <v>0</v>
      </c>
      <c r="K24" s="34">
        <v>0</v>
      </c>
      <c r="L24" s="34">
        <v>1</v>
      </c>
      <c r="M24" s="34">
        <v>4</v>
      </c>
      <c r="O24" s="92">
        <v>22</v>
      </c>
      <c r="P24" s="16"/>
      <c r="Q24" s="92"/>
      <c r="R24" s="21"/>
      <c r="S24" s="21"/>
      <c r="T24" s="21"/>
      <c r="U24" s="21"/>
      <c r="V24" s="26">
        <f>SUMIFS($D$2:$D$27,$B$2:$B$27,$R24)+SUMIFS($D$2:$D$27,$B$2:$B$27,$S24)+SUMIFS($D$2:$D$27,$B$2:$B$27,$T24)+SUMIFS($D$2:$D$27,$B$2:$B$27,$U24)+SUMIFS($D$2:$D$27,$B$2:$B$27,#REF!)</f>
        <v>0</v>
      </c>
      <c r="W24" s="26" t="str">
        <f>IF($R24&lt;&gt;0,SUMIFS($E$2:$E$27,$B$2:$B$27,$R24)+SUMIFS($E$2:$E$27,$B$2:$B$27,$S24)+SUMIFS($E$2:$E$27,$B$2:$B$27,$T24)+SUMIFS($E$2:$E$27,$B$2:$B$27,$U24)+SUMIFS($E$2:$E$27,$B$2:$B$27,#REF!),"")</f>
        <v/>
      </c>
      <c r="X24" s="26" t="str">
        <f>IF($R24&lt;&gt;0,SUMIFS($G$2:$G$27,$B$2:$B$27,$R24)+SUMIFS($G$2:$G$27,$B$2:$B$27,$S24)+SUMIFS($G$2:$G$27,$B$2:$B$27,$T24)+SUMIFS($G$2:$G$27,$B$2:$B$27,$U24)+SUMIFS($G$2:$G$27,$B$2:$B$27,#REF!),"")</f>
        <v/>
      </c>
      <c r="Y24" s="26" t="str">
        <f>IF($R24&lt;&gt;0,SUMIFS($H$2:$H$27,$B$2:$B$27,$R24)+SUMIFS($H$2:$H$27,$B$2:$B$27,$S24)+SUMIFS($H$2:$H$27,$B$2:$B$27,$T24)+SUMIFS($H$2:$H$27,$B$2:$B$27,$U24)+SUMIFS($H$2:$H$27,$B$2:$B$27,#REF!),"")</f>
        <v/>
      </c>
      <c r="Z24" s="26" t="str">
        <f>IF($R24&lt;&gt;0,SUMIFS($I$2:$I$27,$B$2:$B$27,$R24)+SUMIFS($I$2:$I$27,$B$2:$B$27,$S24)+SUMIFS($I$2:$I$27,$B$2:$B$27,$T24)+SUMIFS($I$2:$I$27,$B$2:$B$27,$U24)+SUMIFS($I$2:$I$27,$B$2:$B$27,#REF!),"")</f>
        <v/>
      </c>
      <c r="AA24" s="26" t="str">
        <f>IF($R24&lt;&gt;0,SUMIFS($J$2:$J$27,$B$2:$B$27,$R24)+SUMIFS($J$2:$J$27,$B$2:$B$27,$S24)+SUMIFS($J$2:$J$27,$B$2:$B$27,$T24)+SUMIFS($J$2:$J$27,$B$2:$B$27,$U24)+SUMIFS($J$2:$J$27,$B$2:$B$27,#REF!),"")</f>
        <v/>
      </c>
      <c r="AB24" s="26" t="str">
        <f>IF($R24&lt;&gt;0,SUMIFS($K$2:$K$27,$B$2:$B$27,$R24)+SUMIFS($K$2:$K$27,$B$2:$B$27,$S24)+SUMIFS($K$2:$K$27,$B$2:$B$27,$T24)+SUMIFS($K$2:$K$27,$B$2:$B$27,$U24)+SUMIFS($K$2:$K$27,$B$2:$B$27,#REF!),"")</f>
        <v/>
      </c>
      <c r="AC24" s="26" t="str">
        <f>IF($R24&lt;&gt;0,SUMIFS($L$2:$L$27,$B$2:$B$27,$R24)+SUMIFS($L$2:$L$27,$B$2:$B$27,$S24)+SUMIFS($L$2:$L$27,$B$2:$B$27,$T24)+SUMIFS($L$2:$L$27,$B$2:$B$27,$U24)+SUMIFS($L$2:$L$27,$B$2:$B$27,#REF!),"")</f>
        <v/>
      </c>
      <c r="AD24" s="26" t="str">
        <f>IF($R24&lt;&gt;0,SUMIFS($M$2:$M$27,$B$2:$B$27,$R24)+SUMIFS($M$2:$M$27,$B$2:$B$27,$S24)+SUMIFS($M$2:$M$27,$B$2:$B$27,$T24)+SUMIFS($M$2:$M$27,$B$2:$B$27,$U24)+SUMIFS($M$2:$M$27,$B$2:$B$27,#REF!),"")</f>
        <v/>
      </c>
    </row>
    <row r="25" spans="1:31" ht="21.75" customHeight="1">
      <c r="A25" s="34">
        <v>24</v>
      </c>
      <c r="B25" s="35" t="s">
        <v>74</v>
      </c>
      <c r="C25" s="34" t="s">
        <v>124</v>
      </c>
      <c r="D25" s="34">
        <v>50</v>
      </c>
      <c r="E25" s="34">
        <v>200</v>
      </c>
      <c r="F25" s="34" t="s">
        <v>137</v>
      </c>
      <c r="G25" s="34">
        <v>4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1</v>
      </c>
      <c r="O25" s="92">
        <v>23</v>
      </c>
      <c r="P25" s="16"/>
      <c r="Q25" s="92"/>
      <c r="R25" s="21"/>
      <c r="S25" s="21"/>
      <c r="T25" s="21"/>
      <c r="U25" s="21"/>
      <c r="V25" s="26">
        <f>SUMIFS($D$2:$D$27,$B$2:$B$27,$R25)+SUMIFS($D$2:$D$27,$B$2:$B$27,$S25)+SUMIFS($D$2:$D$27,$B$2:$B$27,$T25)+SUMIFS($D$2:$D$27,$B$2:$B$27,$U25)+SUMIFS($D$2:$D$27,$B$2:$B$27,#REF!)</f>
        <v>0</v>
      </c>
      <c r="W25" s="26" t="str">
        <f>IF($R25&lt;&gt;0,SUMIFS($E$2:$E$27,$B$2:$B$27,$R25)+SUMIFS($E$2:$E$27,$B$2:$B$27,$S25)+SUMIFS($E$2:$E$27,$B$2:$B$27,$T25)+SUMIFS($E$2:$E$27,$B$2:$B$27,$U25)+SUMIFS($E$2:$E$27,$B$2:$B$27,#REF!),"")</f>
        <v/>
      </c>
      <c r="X25" s="26" t="str">
        <f>IF($R25&lt;&gt;0,SUMIFS($G$2:$G$27,$B$2:$B$27,$R25)+SUMIFS($G$2:$G$27,$B$2:$B$27,$S25)+SUMIFS($G$2:$G$27,$B$2:$B$27,$T25)+SUMIFS($G$2:$G$27,$B$2:$B$27,$U25)+SUMIFS($G$2:$G$27,$B$2:$B$27,#REF!),"")</f>
        <v/>
      </c>
      <c r="Y25" s="26" t="str">
        <f>IF($R25&lt;&gt;0,SUMIFS($H$2:$H$27,$B$2:$B$27,$R25)+SUMIFS($H$2:$H$27,$B$2:$B$27,$S25)+SUMIFS($H$2:$H$27,$B$2:$B$27,$T25)+SUMIFS($H$2:$H$27,$B$2:$B$27,$U25)+SUMIFS($H$2:$H$27,$B$2:$B$27,#REF!),"")</f>
        <v/>
      </c>
      <c r="Z25" s="26" t="str">
        <f>IF($R25&lt;&gt;0,SUMIFS($I$2:$I$27,$B$2:$B$27,$R25)+SUMIFS($I$2:$I$27,$B$2:$B$27,$S25)+SUMIFS($I$2:$I$27,$B$2:$B$27,$T25)+SUMIFS($I$2:$I$27,$B$2:$B$27,$U25)+SUMIFS($I$2:$I$27,$B$2:$B$27,#REF!),"")</f>
        <v/>
      </c>
      <c r="AA25" s="26" t="str">
        <f>IF($R25&lt;&gt;0,SUMIFS($J$2:$J$27,$B$2:$B$27,$R25)+SUMIFS($J$2:$J$27,$B$2:$B$27,$S25)+SUMIFS($J$2:$J$27,$B$2:$B$27,$T25)+SUMIFS($J$2:$J$27,$B$2:$B$27,$U25)+SUMIFS($J$2:$J$27,$B$2:$B$27,#REF!),"")</f>
        <v/>
      </c>
      <c r="AB25" s="26" t="str">
        <f>IF($R25&lt;&gt;0,SUMIFS($K$2:$K$27,$B$2:$B$27,$R25)+SUMIFS($K$2:$K$27,$B$2:$B$27,$S25)+SUMIFS($K$2:$K$27,$B$2:$B$27,$T25)+SUMIFS($K$2:$K$27,$B$2:$B$27,$U25)+SUMIFS($K$2:$K$27,$B$2:$B$27,#REF!),"")</f>
        <v/>
      </c>
      <c r="AC25" s="26" t="str">
        <f>IF($R25&lt;&gt;0,SUMIFS($L$2:$L$27,$B$2:$B$27,$R25)+SUMIFS($L$2:$L$27,$B$2:$B$27,$S25)+SUMIFS($L$2:$L$27,$B$2:$B$27,$T25)+SUMIFS($L$2:$L$27,$B$2:$B$27,$U25)+SUMIFS($L$2:$L$27,$B$2:$B$27,#REF!),"")</f>
        <v/>
      </c>
      <c r="AD25" s="26" t="str">
        <f>IF($R25&lt;&gt;0,SUMIFS($M$2:$M$27,$B$2:$B$27,$R25)+SUMIFS($M$2:$M$27,$B$2:$B$27,$S25)+SUMIFS($M$2:$M$27,$B$2:$B$27,$T25)+SUMIFS($M$2:$M$27,$B$2:$B$27,$U25)+SUMIFS($M$2:$M$27,$B$2:$B$27,#REF!),"")</f>
        <v/>
      </c>
    </row>
    <row r="26" spans="1:31" ht="21.75" customHeight="1">
      <c r="A26" s="34">
        <v>25</v>
      </c>
      <c r="B26" s="35" t="s">
        <v>139</v>
      </c>
      <c r="C26" s="34" t="s">
        <v>140</v>
      </c>
      <c r="D26" s="34">
        <v>100</v>
      </c>
      <c r="E26" s="34">
        <v>350</v>
      </c>
      <c r="F26" s="34" t="s">
        <v>137</v>
      </c>
      <c r="G26" s="34">
        <v>6</v>
      </c>
      <c r="H26" s="34">
        <v>1</v>
      </c>
      <c r="I26" s="34">
        <v>1</v>
      </c>
      <c r="J26" s="34">
        <v>0</v>
      </c>
      <c r="K26" s="34">
        <v>0</v>
      </c>
      <c r="L26" s="34">
        <v>0</v>
      </c>
      <c r="M26" s="34">
        <v>4</v>
      </c>
      <c r="O26" s="92">
        <v>24</v>
      </c>
      <c r="P26" s="16"/>
      <c r="Q26" s="92"/>
      <c r="R26" s="21"/>
      <c r="S26" s="21"/>
      <c r="T26" s="21"/>
      <c r="U26" s="21"/>
      <c r="V26" s="16">
        <f>SUMIFS($D$2:$D$27,$B$2:$B$27,$R26)+SUMIFS($D$2:$D$27,$B$2:$B$27,$S26)+SUMIFS($D$2:$D$27,$B$2:$B$27,$T26)+SUMIFS($D$2:$D$27,$B$2:$B$27,$U26)+SUMIFS($D$2:$D$27,$B$2:$B$27,#REF!)</f>
        <v>0</v>
      </c>
      <c r="W26" s="26" t="str">
        <f>IF($R26&lt;&gt;0,SUMIFS($E$2:$E$27,$B$2:$B$27,$R26)+SUMIFS($E$2:$E$27,$B$2:$B$27,$S26)+SUMIFS($E$2:$E$27,$B$2:$B$27,$T26)+SUMIFS($E$2:$E$27,$B$2:$B$27,$U26)+SUMIFS($E$2:$E$27,$B$2:$B$27,#REF!),"")</f>
        <v/>
      </c>
      <c r="X26" s="26" t="str">
        <f>IF($R26&lt;&gt;0,SUMIFS($G$2:$G$27,$B$2:$B$27,$R26)+SUMIFS($G$2:$G$27,$B$2:$B$27,$S26)+SUMIFS($G$2:$G$27,$B$2:$B$27,$T26)+SUMIFS($G$2:$G$27,$B$2:$B$27,$U26)+SUMIFS($G$2:$G$27,$B$2:$B$27,#REF!),"")</f>
        <v/>
      </c>
      <c r="Y26" s="26" t="str">
        <f>IF($R26&lt;&gt;0,SUMIFS($H$2:$H$27,$B$2:$B$27,$R26)+SUMIFS($H$2:$H$27,$B$2:$B$27,$S26)+SUMIFS($H$2:$H$27,$B$2:$B$27,$T26)+SUMIFS($H$2:$H$27,$B$2:$B$27,$U26)+SUMIFS($H$2:$H$27,$B$2:$B$27,#REF!),"")</f>
        <v/>
      </c>
      <c r="Z26" s="26" t="str">
        <f>IF($R26&lt;&gt;0,SUMIFS($I$2:$I$27,$B$2:$B$27,$R26)+SUMIFS($I$2:$I$27,$B$2:$B$27,$S26)+SUMIFS($I$2:$I$27,$B$2:$B$27,$T26)+SUMIFS($I$2:$I$27,$B$2:$B$27,$U26)+SUMIFS($I$2:$I$27,$B$2:$B$27,#REF!),"")</f>
        <v/>
      </c>
      <c r="AA26" s="26" t="str">
        <f>IF($R26&lt;&gt;0,SUMIFS($J$2:$J$27,$B$2:$B$27,$R26)+SUMIFS($J$2:$J$27,$B$2:$B$27,$S26)+SUMIFS($J$2:$J$27,$B$2:$B$27,$T26)+SUMIFS($J$2:$J$27,$B$2:$B$27,$U26)+SUMIFS($J$2:$J$27,$B$2:$B$27,#REF!),"")</f>
        <v/>
      </c>
      <c r="AB26" s="26" t="str">
        <f>IF($R26&lt;&gt;0,SUMIFS($K$2:$K$27,$B$2:$B$27,$R26)+SUMIFS($K$2:$K$27,$B$2:$B$27,$S26)+SUMIFS($K$2:$K$27,$B$2:$B$27,$T26)+SUMIFS($K$2:$K$27,$B$2:$B$27,$U26)+SUMIFS($K$2:$K$27,$B$2:$B$27,#REF!),"")</f>
        <v/>
      </c>
      <c r="AC26" s="26" t="str">
        <f>IF($R26&lt;&gt;0,SUMIFS($L$2:$L$27,$B$2:$B$27,$R26)+SUMIFS($L$2:$L$27,$B$2:$B$27,$S26)+SUMIFS($L$2:$L$27,$B$2:$B$27,$T26)+SUMIFS($L$2:$L$27,$B$2:$B$27,$U26)+SUMIFS($L$2:$L$27,$B$2:$B$27,#REF!),"")</f>
        <v/>
      </c>
      <c r="AD26" s="26" t="str">
        <f>IF($R26&lt;&gt;0,SUMIFS($M$2:$M$27,$B$2:$B$27,$R26)+SUMIFS($M$2:$M$27,$B$2:$B$27,$S26)+SUMIFS($M$2:$M$27,$B$2:$B$27,$T26)+SUMIFS($M$2:$M$27,$B$2:$B$27,$U26)+SUMIFS($M$2:$M$27,$B$2:$B$27,#REF!),"")</f>
        <v/>
      </c>
    </row>
    <row r="27" spans="1:31" ht="21.75" customHeight="1">
      <c r="A27" s="36">
        <v>26</v>
      </c>
      <c r="B27" s="37" t="s">
        <v>141</v>
      </c>
      <c r="C27" s="36" t="s">
        <v>142</v>
      </c>
      <c r="D27" s="36">
        <v>0</v>
      </c>
      <c r="E27" s="36">
        <v>100</v>
      </c>
      <c r="F27" s="36" t="s">
        <v>143</v>
      </c>
      <c r="G27" s="36">
        <v>3</v>
      </c>
      <c r="H27" s="36">
        <v>1</v>
      </c>
      <c r="I27" s="36">
        <v>2</v>
      </c>
      <c r="J27" s="36">
        <v>3</v>
      </c>
      <c r="K27" s="36">
        <v>1</v>
      </c>
      <c r="L27" s="36">
        <v>1</v>
      </c>
      <c r="M27" s="36">
        <v>1</v>
      </c>
      <c r="O27" s="92">
        <v>25</v>
      </c>
      <c r="P27" s="16"/>
      <c r="Q27" s="19"/>
      <c r="R27" s="21"/>
      <c r="S27" s="21"/>
      <c r="T27" s="21"/>
      <c r="U27" s="21"/>
      <c r="V27" s="16">
        <f>SUMIFS($D$2:$D$27,$B$2:$B$27,$R27)+SUMIFS($D$2:$D$27,$B$2:$B$27,$S27)+SUMIFS($D$2:$D$27,$B$2:$B$27,$T27)+SUMIFS($D$2:$D$27,$B$2:$B$27,$U27)+SUMIFS($D$2:$D$27,$B$2:$B$27,#REF!)</f>
        <v>0</v>
      </c>
      <c r="W27" s="16" t="str">
        <f>IF($R27&lt;&gt;0,SUMIFS($E$2:$E$27,$B$2:$B$27,$R27)+SUMIFS($E$2:$E$27,$B$2:$B$27,$S27)+SUMIFS($E$2:$E$27,$B$2:$B$27,$T27)+SUMIFS($E$2:$E$27,$B$2:$B$27,$U27)+SUMIFS($E$2:$E$27,$B$2:$B$27,#REF!),"")</f>
        <v/>
      </c>
      <c r="X27" s="16" t="str">
        <f>IF($R27&lt;&gt;0,SUMIFS($G$2:$G$27,$B$2:$B$27,$R27)+SUMIFS($G$2:$G$27,$B$2:$B$27,$S27)+SUMIFS($G$2:$G$27,$B$2:$B$27,$T27)+SUMIFS($G$2:$G$27,$B$2:$B$27,$U27)+SUMIFS($G$2:$G$27,$B$2:$B$27,#REF!),"")</f>
        <v/>
      </c>
      <c r="Y27" s="16" t="str">
        <f>IF($R27&lt;&gt;0,SUMIFS($H$2:$H$27,$B$2:$B$27,$R27)+SUMIFS($H$2:$H$27,$B$2:$B$27,$S27)+SUMIFS($H$2:$H$27,$B$2:$B$27,$T27)+SUMIFS($H$2:$H$27,$B$2:$B$27,$U27)+SUMIFS($H$2:$H$27,$B$2:$B$27,#REF!),"")</f>
        <v/>
      </c>
      <c r="Z27" s="16" t="str">
        <f>IF($R27&lt;&gt;0,SUMIFS($I$2:$I$27,$B$2:$B$27,$R27)+SUMIFS($I$2:$I$27,$B$2:$B$27,$S27)+SUMIFS($I$2:$I$27,$B$2:$B$27,$T27)+SUMIFS($I$2:$I$27,$B$2:$B$27,$U27)+SUMIFS($I$2:$I$27,$B$2:$B$27,#REF!),"")</f>
        <v/>
      </c>
      <c r="AA27" s="16" t="str">
        <f>IF($R27&lt;&gt;0,SUMIFS($J$2:$J$27,$B$2:$B$27,$R27)+SUMIFS($J$2:$J$27,$B$2:$B$27,$S27)+SUMIFS($J$2:$J$27,$B$2:$B$27,$T27)+SUMIFS($J$2:$J$27,$B$2:$B$27,$U27)+SUMIFS($J$2:$J$27,$B$2:$B$27,#REF!),"")</f>
        <v/>
      </c>
      <c r="AB27" s="16" t="str">
        <f>IF($R27&lt;&gt;0,SUMIFS($K$2:$K$27,$B$2:$B$27,$R27)+SUMIFS($K$2:$K$27,$B$2:$B$27,$S27)+SUMIFS($K$2:$K$27,$B$2:$B$27,$T27)+SUMIFS($K$2:$K$27,$B$2:$B$27,$U27)+SUMIFS($K$2:$K$27,$B$2:$B$27,#REF!),"")</f>
        <v/>
      </c>
      <c r="AC27" s="16" t="str">
        <f>IF($R27&lt;&gt;0,SUMIFS($L$2:$L$27,$B$2:$B$27,$R27)+SUMIFS($L$2:$L$27,$B$2:$B$27,$S27)+SUMIFS($L$2:$L$27,$B$2:$B$27,$T27)+SUMIFS($L$2:$L$27,$B$2:$B$27,$U27)+SUMIFS($L$2:$L$27,$B$2:$B$27,#REF!),"")</f>
        <v/>
      </c>
      <c r="AD27" s="16" t="str">
        <f>IF($R27&lt;&gt;0,SUMIFS($M$2:$M$27,$B$2:$B$27,$R27)+SUMIFS($M$2:$M$27,$B$2:$B$27,$S27)+SUMIFS($M$2:$M$27,$B$2:$B$27,$T27)+SUMIFS($M$2:$M$27,$B$2:$B$27,$U27)+SUMIFS($M$2:$M$27,$B$2:$B$27,#REF!),"")</f>
        <v/>
      </c>
    </row>
    <row r="28" spans="1:31" ht="17.45" customHeight="1">
      <c r="R28" s="39"/>
      <c r="S28" s="39"/>
      <c r="T28" s="39"/>
      <c r="U28" s="39"/>
      <c r="V28" s="39"/>
      <c r="W28" s="40"/>
      <c r="X28" s="40"/>
      <c r="Y28" s="40"/>
      <c r="Z28" s="40"/>
      <c r="AA28" s="40"/>
      <c r="AB28" s="40"/>
      <c r="AC28" s="40"/>
      <c r="AD28" s="40"/>
      <c r="AE28" s="39"/>
    </row>
    <row r="29" spans="1:31" ht="17.45" customHeight="1">
      <c r="R29" s="39"/>
      <c r="S29" s="39"/>
      <c r="T29" s="39"/>
      <c r="U29" s="39"/>
      <c r="V29" s="39"/>
      <c r="W29" s="40"/>
      <c r="X29" s="40"/>
      <c r="Y29" s="40"/>
      <c r="Z29" s="40"/>
      <c r="AA29" s="40"/>
      <c r="AB29" s="40"/>
      <c r="AC29" s="39"/>
      <c r="AD29" s="40"/>
      <c r="AE29" s="39"/>
    </row>
    <row r="30" spans="1:31" ht="17.45" customHeight="1">
      <c r="R30" s="39"/>
      <c r="S30" s="39"/>
      <c r="T30" s="39"/>
      <c r="U30" s="39"/>
      <c r="V30" s="39"/>
      <c r="W30" s="40"/>
      <c r="X30" s="40"/>
      <c r="Y30" s="40"/>
      <c r="Z30" s="40"/>
      <c r="AA30" s="40"/>
      <c r="AB30" s="40"/>
      <c r="AC30" s="39"/>
      <c r="AD30" s="40"/>
      <c r="AE30" s="39"/>
    </row>
    <row r="31" spans="1:31" ht="17.45" customHeight="1">
      <c r="W31" s="17"/>
      <c r="X31" s="17"/>
      <c r="Y31" s="17"/>
      <c r="Z31" s="17"/>
      <c r="AA31" s="17"/>
      <c r="AB31" s="17"/>
    </row>
    <row r="32" spans="1:31" ht="17.45" customHeight="1">
      <c r="W32" s="17"/>
      <c r="X32" s="17"/>
      <c r="Y32" s="17"/>
      <c r="Z32" s="17"/>
      <c r="AA32" s="17"/>
      <c r="AB32" s="17"/>
    </row>
    <row r="46" spans="23:30" ht="17.45" customHeight="1">
      <c r="W46" s="17"/>
      <c r="X46" s="17"/>
      <c r="Y46" s="17"/>
      <c r="Z46" s="17"/>
      <c r="AA46" s="17"/>
      <c r="AB46" s="17"/>
      <c r="AD46" s="17"/>
    </row>
    <row r="47" spans="23:30" ht="17.45" customHeight="1">
      <c r="W47" s="17"/>
      <c r="X47" s="17"/>
      <c r="Y47" s="17"/>
      <c r="Z47" s="17"/>
      <c r="AA47" s="17"/>
      <c r="AB47" s="17"/>
      <c r="AD47" s="17"/>
    </row>
    <row r="48" spans="23:30" ht="17.45" customHeight="1">
      <c r="W48" s="17"/>
      <c r="X48" s="17"/>
      <c r="Y48" s="17"/>
      <c r="Z48" s="17"/>
      <c r="AA48" s="17"/>
      <c r="AB48" s="17"/>
      <c r="AD48" s="17"/>
    </row>
    <row r="49" spans="23:30" ht="17.45" customHeight="1">
      <c r="W49" s="17"/>
      <c r="X49" s="17"/>
      <c r="Y49" s="17"/>
      <c r="Z49" s="17"/>
      <c r="AA49" s="17"/>
      <c r="AB49" s="17"/>
      <c r="AD49" s="17"/>
    </row>
    <row r="50" spans="23:30" ht="17.45" customHeight="1">
      <c r="W50" s="17"/>
      <c r="X50" s="17"/>
      <c r="Y50" s="17"/>
      <c r="Z50" s="17"/>
      <c r="AA50" s="17"/>
      <c r="AB50" s="17"/>
      <c r="AD50" s="17"/>
    </row>
    <row r="51" spans="23:30" ht="61.5" customHeight="1">
      <c r="W51" s="17"/>
      <c r="X51" s="17"/>
      <c r="Y51" s="17"/>
      <c r="Z51" s="17"/>
      <c r="AA51" s="17"/>
      <c r="AB51" s="17"/>
      <c r="AD51" s="17"/>
    </row>
    <row r="52" spans="23:30" ht="17.45" customHeight="1">
      <c r="W52" s="17"/>
      <c r="X52" s="17"/>
      <c r="Y52" s="17"/>
      <c r="Z52" s="17"/>
      <c r="AA52" s="17"/>
      <c r="AB52" s="17"/>
      <c r="AD52" s="17"/>
    </row>
    <row r="53" spans="23:30" ht="17.45" customHeight="1">
      <c r="W53" s="17"/>
      <c r="X53" s="17"/>
      <c r="Y53" s="17"/>
      <c r="Z53" s="17"/>
      <c r="AA53" s="17"/>
      <c r="AB53" s="17"/>
      <c r="AD53" s="17"/>
    </row>
    <row r="54" spans="23:30" ht="17.45" customHeight="1">
      <c r="W54" s="17"/>
      <c r="X54" s="17"/>
      <c r="Y54" s="17"/>
      <c r="Z54" s="17"/>
      <c r="AA54" s="17"/>
      <c r="AB54" s="17"/>
      <c r="AD54" s="17"/>
    </row>
    <row r="55" spans="23:30" ht="17.45" customHeight="1">
      <c r="W55" s="17"/>
      <c r="X55" s="17"/>
      <c r="Y55" s="17"/>
      <c r="Z55" s="17"/>
      <c r="AA55" s="17"/>
      <c r="AB55" s="17"/>
      <c r="AD55" s="17"/>
    </row>
    <row r="56" spans="23:30" ht="17.45" customHeight="1">
      <c r="W56" s="17"/>
      <c r="X56" s="17"/>
      <c r="Y56" s="17"/>
      <c r="Z56" s="17"/>
      <c r="AA56" s="17"/>
      <c r="AB56" s="17"/>
      <c r="AD56" s="17"/>
    </row>
    <row r="57" spans="23:30" ht="17.45" customHeight="1">
      <c r="W57" s="17"/>
      <c r="X57" s="17"/>
      <c r="Y57" s="17"/>
      <c r="Z57" s="17"/>
      <c r="AA57" s="17"/>
      <c r="AB57" s="17"/>
      <c r="AD57" s="17"/>
    </row>
    <row r="58" spans="23:30" ht="17.45" customHeight="1">
      <c r="W58" s="17"/>
      <c r="X58" s="17"/>
      <c r="Y58" s="17"/>
      <c r="Z58" s="17"/>
      <c r="AA58" s="17"/>
      <c r="AB58" s="17"/>
      <c r="AD58" s="17"/>
    </row>
    <row r="59" spans="23:30" ht="17.45" customHeight="1">
      <c r="W59" s="17"/>
      <c r="X59" s="17"/>
      <c r="Y59" s="17"/>
      <c r="Z59" s="17"/>
      <c r="AA59" s="17"/>
      <c r="AB59" s="17"/>
      <c r="AD59" s="17"/>
    </row>
    <row r="60" spans="23:30" ht="17.45" customHeight="1">
      <c r="W60" s="17"/>
      <c r="X60" s="17"/>
      <c r="Y60" s="17"/>
      <c r="Z60" s="17"/>
      <c r="AA60" s="17"/>
      <c r="AB60" s="17"/>
      <c r="AD60" s="17"/>
    </row>
    <row r="61" spans="23:30" ht="17.45" customHeight="1">
      <c r="W61" s="17"/>
      <c r="X61" s="17"/>
      <c r="Y61" s="17"/>
      <c r="Z61" s="17"/>
      <c r="AA61" s="17"/>
      <c r="AB61" s="17"/>
      <c r="AD61" s="17"/>
    </row>
    <row r="62" spans="23:30" ht="17.45" customHeight="1">
      <c r="W62" s="17"/>
      <c r="X62" s="17"/>
      <c r="Y62" s="17"/>
      <c r="Z62" s="17"/>
      <c r="AA62" s="17"/>
      <c r="AB62" s="17"/>
      <c r="AD62" s="17"/>
    </row>
  </sheetData>
  <mergeCells count="1">
    <mergeCell ref="R2:U2"/>
  </mergeCells>
  <phoneticPr fontId="1"/>
  <conditionalFormatting sqref="W3:W26">
    <cfRule type="expression" dxfId="15" priority="16">
      <formula>AND(W3&lt;&gt;"",W3&gt;=400)</formula>
    </cfRule>
  </conditionalFormatting>
  <conditionalFormatting sqref="AD3:AD26">
    <cfRule type="expression" dxfId="14" priority="15">
      <formula>AND(AD3&lt;&gt;"",AD3&lt;=3)</formula>
    </cfRule>
  </conditionalFormatting>
  <conditionalFormatting sqref="X3:X26">
    <cfRule type="expression" dxfId="13" priority="14">
      <formula>AND(X3&lt;&gt;"",X3&gt;=7, X3&lt;=11)</formula>
    </cfRule>
  </conditionalFormatting>
  <conditionalFormatting sqref="Y3:Y26">
    <cfRule type="expression" dxfId="12" priority="13">
      <formula>AND(Y3&lt;&gt;"",Y3&gt;=3)</formula>
    </cfRule>
  </conditionalFormatting>
  <conditionalFormatting sqref="Z3:Z26">
    <cfRule type="expression" dxfId="11" priority="12">
      <formula>AND(Z3&lt;&gt;"",Z3&gt;=5)</formula>
    </cfRule>
  </conditionalFormatting>
  <conditionalFormatting sqref="AA3:AA26">
    <cfRule type="expression" dxfId="10" priority="11">
      <formula>AND(AA3&lt;&gt;"",AA3&gt;=5)</formula>
    </cfRule>
  </conditionalFormatting>
  <conditionalFormatting sqref="AB3:AB26">
    <cfRule type="expression" dxfId="9" priority="10">
      <formula>AND(AB3&lt;&gt;"",AB3&gt;=3)</formula>
    </cfRule>
  </conditionalFormatting>
  <conditionalFormatting sqref="AC3:AC26">
    <cfRule type="expression" dxfId="8" priority="9">
      <formula>AND(AC3&lt;&gt;"",AC3&gt;=3)</formula>
    </cfRule>
  </conditionalFormatting>
  <conditionalFormatting sqref="W27">
    <cfRule type="expression" dxfId="7" priority="8">
      <formula>AND(W27&lt;&gt;"",W27&gt;=400)</formula>
    </cfRule>
  </conditionalFormatting>
  <conditionalFormatting sqref="AD27">
    <cfRule type="expression" dxfId="6" priority="7">
      <formula>AND(AD27&lt;&gt;"",AD27&lt;=3)</formula>
    </cfRule>
  </conditionalFormatting>
  <conditionalFormatting sqref="X27">
    <cfRule type="expression" dxfId="5" priority="6">
      <formula>AND(X27&lt;&gt;"",X27&gt;=7, X27&lt;=11)</formula>
    </cfRule>
  </conditionalFormatting>
  <conditionalFormatting sqref="Y27">
    <cfRule type="expression" dxfId="4" priority="5">
      <formula>AND(Y27&lt;&gt;"",Y27&gt;=3)</formula>
    </cfRule>
  </conditionalFormatting>
  <conditionalFormatting sqref="Z27">
    <cfRule type="expression" dxfId="3" priority="4">
      <formula>AND(Z27&lt;&gt;"",Z27&gt;=5)</formula>
    </cfRule>
  </conditionalFormatting>
  <conditionalFormatting sqref="AA27">
    <cfRule type="expression" dxfId="2" priority="3">
      <formula>AND(AA27&lt;&gt;"",AA27&gt;=5)</formula>
    </cfRule>
  </conditionalFormatting>
  <conditionalFormatting sqref="AB27">
    <cfRule type="expression" dxfId="1" priority="2">
      <formula>AND(AB27&lt;&gt;"",AB27&gt;=3)</formula>
    </cfRule>
  </conditionalFormatting>
  <conditionalFormatting sqref="AC27">
    <cfRule type="expression" dxfId="0" priority="1">
      <formula>AND(AC27&lt;&gt;"",AC27&gt;=3)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JICA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竹下　晴子</dc:creator>
  <cp:keywords/>
  <dc:description/>
  <cp:lastModifiedBy>Kamitaira, Akemi[上平 明美]</cp:lastModifiedBy>
  <cp:revision/>
  <dcterms:created xsi:type="dcterms:W3CDTF">2021-06-27T05:36:55Z</dcterms:created>
  <dcterms:modified xsi:type="dcterms:W3CDTF">2021-09-01T03:24:09Z</dcterms:modified>
  <cp:category/>
  <cp:contentStatus/>
</cp:coreProperties>
</file>